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ew.local\profiles\VALO\Users\aprigent\Desktop\CDE\Challenge dressage Isère 2022\"/>
    </mc:Choice>
  </mc:AlternateContent>
  <xr:revisionPtr revIDLastSave="0" documentId="8_{38B080B0-EFCB-4298-9702-18362E88F2B5}" xr6:coauthVersionLast="47" xr6:coauthVersionMax="47" xr10:uidLastSave="{00000000-0000-0000-0000-000000000000}"/>
  <bookViews>
    <workbookView xWindow="-120" yWindow="-120" windowWidth="29040" windowHeight="15840" xr2:uid="{7FEB7D1D-37E2-421A-A708-D0C478F0789F}"/>
  </bookViews>
  <sheets>
    <sheet name="Club" sheetId="1" r:id="rId1"/>
    <sheet name="Amateu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K12" i="1"/>
  <c r="K13" i="1"/>
  <c r="K68" i="1"/>
  <c r="K66" i="1"/>
  <c r="K67" i="1"/>
  <c r="K65" i="1"/>
  <c r="K62" i="1"/>
  <c r="K117" i="1"/>
  <c r="K116" i="1"/>
  <c r="K114" i="1"/>
  <c r="K115" i="1"/>
  <c r="K113" i="1"/>
  <c r="K133" i="1"/>
  <c r="K132" i="1"/>
</calcChain>
</file>

<file path=xl/sharedStrings.xml><?xml version="1.0" encoding="utf-8"?>
<sst xmlns="http://schemas.openxmlformats.org/spreadsheetml/2006/main" count="872" uniqueCount="428">
  <si>
    <t>Etapes</t>
  </si>
  <si>
    <t>Manège Enchanté</t>
  </si>
  <si>
    <t>CHA</t>
  </si>
  <si>
    <t>Faramans</t>
  </si>
  <si>
    <t>Viennes</t>
  </si>
  <si>
    <t>Sardieu</t>
  </si>
  <si>
    <t>Crossey</t>
  </si>
  <si>
    <t>Couples</t>
  </si>
  <si>
    <t>Poney 2</t>
  </si>
  <si>
    <t>Poney 1</t>
  </si>
  <si>
    <t>Poney Elite</t>
  </si>
  <si>
    <t>Club 3</t>
  </si>
  <si>
    <t>Club 2</t>
  </si>
  <si>
    <t>Club 1</t>
  </si>
  <si>
    <t>Club Elite</t>
  </si>
  <si>
    <t>Amateur 3</t>
  </si>
  <si>
    <t>Amateur 2</t>
  </si>
  <si>
    <t>Amateur 1</t>
  </si>
  <si>
    <t>Amateur Elite</t>
  </si>
  <si>
    <t>Catégories</t>
  </si>
  <si>
    <t>Karen Pittion/Triomphe de Burgo</t>
  </si>
  <si>
    <t>Silene Fages / Celoso</t>
  </si>
  <si>
    <t>Maxence Rondepierre/ Destin de Luz</t>
  </si>
  <si>
    <t>Lorene Kribs/ Quinto XXIV</t>
  </si>
  <si>
    <t>Karine Groisard/ Un Quack</t>
  </si>
  <si>
    <t>Marion Trieb/ Queen Choye</t>
  </si>
  <si>
    <t>Aurélie Prigent/ Qalaak des Bruyère</t>
  </si>
  <si>
    <t>Nathalie Bouteloup/ Balvenie Courcelle</t>
  </si>
  <si>
    <t>Clara Sergeraert/ Frimousse de Poulange</t>
  </si>
  <si>
    <t>Anais Renet/ Danube de Mesmon</t>
  </si>
  <si>
    <t>Clarisse Lecoin / Flip Flop Go</t>
  </si>
  <si>
    <t>Laetitia Hernandez/ Tompouce du Feydel</t>
  </si>
  <si>
    <t>Rachel Groisard / Un Quack</t>
  </si>
  <si>
    <t>Alix Nil De Romance/ Harmonie de Mesmon</t>
  </si>
  <si>
    <t>Heloise Favier / Abstrait des Guerbs</t>
  </si>
  <si>
    <t>Solenn Wecker /Smartiz du Feydel</t>
  </si>
  <si>
    <t>Melanie Porcher/ Dylianes des Duyes</t>
  </si>
  <si>
    <t>Marine Gallo/ Bleu et Gris</t>
  </si>
  <si>
    <t>Deborah Jean Louis / Texas</t>
  </si>
  <si>
    <t>Christian Finet / Vajrha des Fi</t>
  </si>
  <si>
    <t>Allex Palet / Elixir Royal Belair</t>
  </si>
  <si>
    <t>Emmanuelle Gauthier / Star des Marais</t>
  </si>
  <si>
    <t>Maeva Rebechi/ Romantic d'Iselay</t>
  </si>
  <si>
    <t>Marie Anne Nil / Baikal de Mesmon</t>
  </si>
  <si>
    <t>Melanie Lafourti / Baby Ratine de Mancy</t>
  </si>
  <si>
    <t>Josephine Valmorin / Fays de Salama</t>
  </si>
  <si>
    <t>Céline Villon / Jonquille</t>
  </si>
  <si>
    <t>Christel Communal / Dubai de Mesage</t>
  </si>
  <si>
    <t>Anton Aulas Lanfrey / Edouard de la Plaine</t>
  </si>
  <si>
    <t>Marie Bellavita / Djebel de Mek</t>
  </si>
  <si>
    <t>Allex Palet / Seulentete Hugaux</t>
  </si>
  <si>
    <t>Clara Touche / Star des Marais</t>
  </si>
  <si>
    <t>/</t>
  </si>
  <si>
    <t>Challenges Isère</t>
  </si>
  <si>
    <t xml:space="preserve">Total </t>
  </si>
  <si>
    <t>Classement</t>
  </si>
  <si>
    <t>10 (71,58%)</t>
  </si>
  <si>
    <t>9 ( 67,05%)</t>
  </si>
  <si>
    <t>10 (59,53%)</t>
  </si>
  <si>
    <t>9 (63%)</t>
  </si>
  <si>
    <t>10 (64,58%)</t>
  </si>
  <si>
    <t>9 (61%)</t>
  </si>
  <si>
    <t>10 (66,58%)</t>
  </si>
  <si>
    <t>10 (73%)</t>
  </si>
  <si>
    <t>9 (69,5%)</t>
  </si>
  <si>
    <t>8 (68%)</t>
  </si>
  <si>
    <t>7 (67,83%)</t>
  </si>
  <si>
    <t>6 (67,5%)</t>
  </si>
  <si>
    <t>5 (66,5%)</t>
  </si>
  <si>
    <t>4 (65,33%)</t>
  </si>
  <si>
    <t>3 (64,83%)</t>
  </si>
  <si>
    <t>2 (64,5%)</t>
  </si>
  <si>
    <t>1 (62,33%)</t>
  </si>
  <si>
    <t>10 (71,5%)</t>
  </si>
  <si>
    <t>9 (68,66%)</t>
  </si>
  <si>
    <t>8 (67,66%)</t>
  </si>
  <si>
    <t>7 (67,5%)</t>
  </si>
  <si>
    <t>6 (67%)</t>
  </si>
  <si>
    <t>5 (63%)</t>
  </si>
  <si>
    <t>4 (58,33%)</t>
  </si>
  <si>
    <t>3 ( 54,16%)</t>
  </si>
  <si>
    <t>10 (64,75%)</t>
  </si>
  <si>
    <t>9 (60,083%)</t>
  </si>
  <si>
    <t>8 (58,25%)</t>
  </si>
  <si>
    <t>Audrey Schanen/Aladin des Sources</t>
  </si>
  <si>
    <t>Camille Geoffroy/Clinton de Bonce</t>
  </si>
  <si>
    <t>Emilie Cheynis/Perceval</t>
  </si>
  <si>
    <t>Noemie Ninet/Bandeira de Lamouline</t>
  </si>
  <si>
    <t>Coline Bureau/Sombrero Saint Paer</t>
  </si>
  <si>
    <t>10 (63,167%)</t>
  </si>
  <si>
    <t>Audrey Schanen/Deleitoso VIII</t>
  </si>
  <si>
    <t>Emeline Million Rousseau /Coquine de la Pataz</t>
  </si>
  <si>
    <t>Pascale Leclercq/First Class du Hans</t>
  </si>
  <si>
    <t>Amandine Maurice/Neris de Jailleres</t>
  </si>
  <si>
    <t>Patrick Niel/ Bailey's Alizay</t>
  </si>
  <si>
    <t>Elkie Angliviel/Bellissima</t>
  </si>
  <si>
    <t>Camille Fragnoud/ Easy des Combes</t>
  </si>
  <si>
    <t>Solene Senee / Destinado Py</t>
  </si>
  <si>
    <t>Laurence Roux Fouillet / A Little Pink la Sage</t>
  </si>
  <si>
    <t>Sophie Plagnol / Bodeguero Er</t>
  </si>
  <si>
    <t>Berenice Chaffard/ Vol au Vent du Lorrey</t>
  </si>
  <si>
    <t>Galane Durand / Athena</t>
  </si>
  <si>
    <t>Marie Laure Lebon/ Vilrose Varennes</t>
  </si>
  <si>
    <t>Marion Chastel/ Suzi du Carloz</t>
  </si>
  <si>
    <t>Isabelle Schanen/ Deleitoso VIII</t>
  </si>
  <si>
    <t xml:space="preserve">Koralie Converset / Coincidence de Gan </t>
  </si>
  <si>
    <t>Justine Mollard / Piad'zzo</t>
  </si>
  <si>
    <t>Marion Mauclaire / Allowin Dufaure de L</t>
  </si>
  <si>
    <t>Marlene Maldera / Dubai Lover</t>
  </si>
  <si>
    <t>Anne Cecile Descamps / Colour Tea</t>
  </si>
  <si>
    <t>Nastassja Lamgharaz / Ezra de Moussy</t>
  </si>
  <si>
    <t>Laura Thuilliez / Fidji Fontaine Vive</t>
  </si>
  <si>
    <t>Elisa Bramarie / Coco De La Hutte</t>
  </si>
  <si>
    <t>Marine Juste / Abilene Whiz</t>
  </si>
  <si>
    <t>Elisa Nodin / Davina de la Perouse</t>
  </si>
  <si>
    <t>Lucile Cimadomo / Denver</t>
  </si>
  <si>
    <t>Aline Delahais / Toscane du Pelerin</t>
  </si>
  <si>
    <t>Nathalie Dhenin / Amant du Temple</t>
  </si>
  <si>
    <t>Marion Mauclaire / Quikilou Cruvel</t>
  </si>
  <si>
    <t>Stephanie Nicolleau / Garance des Paris</t>
  </si>
  <si>
    <t>Sabine Monsauret / Rex de Crassy</t>
  </si>
  <si>
    <t>10 ( 66,833%)</t>
  </si>
  <si>
    <t>Clemence Perret / Quetzale du Trevoux</t>
  </si>
  <si>
    <t>9 ( 65,5%)</t>
  </si>
  <si>
    <t>Milena Yahou/ Tenza</t>
  </si>
  <si>
    <t>8 ( 64,5%)</t>
  </si>
  <si>
    <t>7 (63,667%)</t>
  </si>
  <si>
    <t>6 ( 62,833%)</t>
  </si>
  <si>
    <t>Orianne Courtet Bellynk / Engeleyed de Marliere</t>
  </si>
  <si>
    <t>10 (67,941%)</t>
  </si>
  <si>
    <t>8 ( 65%)</t>
  </si>
  <si>
    <t>9 (65,147%)</t>
  </si>
  <si>
    <t>HC</t>
  </si>
  <si>
    <t>(70%)</t>
  </si>
  <si>
    <t>10 ( 66, 334%)</t>
  </si>
  <si>
    <t>9 ( 64,750%)</t>
  </si>
  <si>
    <t>(62%)</t>
  </si>
  <si>
    <t>8 ( 61,167%)</t>
  </si>
  <si>
    <t>7 ( 53%)</t>
  </si>
  <si>
    <t>10 ( 68,167%)</t>
  </si>
  <si>
    <t>9 ( 67,5%)</t>
  </si>
  <si>
    <t>8 ( 66,417%)</t>
  </si>
  <si>
    <t>7 ( 66,250%)</t>
  </si>
  <si>
    <t>6 (65,917%)</t>
  </si>
  <si>
    <t>5 ( 64,417%)</t>
  </si>
  <si>
    <t>4 ( 64,167%)</t>
  </si>
  <si>
    <t>3 ( 63,5%)</t>
  </si>
  <si>
    <t>2 (62,167%)</t>
  </si>
  <si>
    <t>1 ( 60,750%)</t>
  </si>
  <si>
    <t>1 ( 60,417%)</t>
  </si>
  <si>
    <t>1 ( 54,667%)</t>
  </si>
  <si>
    <t>10 ( 63,816%)</t>
  </si>
  <si>
    <t>9 (56,851%)</t>
  </si>
  <si>
    <t>10 ( 71,67%)</t>
  </si>
  <si>
    <t>Malaya Segond / Blueboy de la Matteri</t>
  </si>
  <si>
    <t>9 ( 71,17%)</t>
  </si>
  <si>
    <t>8 ( 66,17%)</t>
  </si>
  <si>
    <t>7 ( 66,08%)</t>
  </si>
  <si>
    <t>10 ( 69,33%)</t>
  </si>
  <si>
    <t>9 ( 68,33%)</t>
  </si>
  <si>
    <t>8 ( 65,5%)</t>
  </si>
  <si>
    <t>(64,33%)</t>
  </si>
  <si>
    <t>(63,17%)</t>
  </si>
  <si>
    <t>7 ( 62,33%)</t>
  </si>
  <si>
    <t>(60,33%)</t>
  </si>
  <si>
    <t>(57,67%)</t>
  </si>
  <si>
    <t>10 ( 72,17%)</t>
  </si>
  <si>
    <t>9 ( 70,92%)</t>
  </si>
  <si>
    <t>8 ( 69,92%)</t>
  </si>
  <si>
    <t>7 ( 69%)</t>
  </si>
  <si>
    <t>6 ( 68,5%)</t>
  </si>
  <si>
    <t>5 ( 67,67%)</t>
  </si>
  <si>
    <t>4 ( 67,17%)</t>
  </si>
  <si>
    <t>Justine Mollard / Very Good Boy Lover</t>
  </si>
  <si>
    <t>3 ( 67%)</t>
  </si>
  <si>
    <t>2 ( 66,92%)</t>
  </si>
  <si>
    <t>1 ( 66,08%)</t>
  </si>
  <si>
    <t>1 ( 65,58%)</t>
  </si>
  <si>
    <t>1 ( 64,83%)</t>
  </si>
  <si>
    <t>1 ( 63,5%)</t>
  </si>
  <si>
    <t>1 ( 64,75%)</t>
  </si>
  <si>
    <t>1 ( 62,42%)</t>
  </si>
  <si>
    <t>1 ( 62,08%)</t>
  </si>
  <si>
    <t>Axelle Pitet/ Vercors de l'Olympe</t>
  </si>
  <si>
    <t>Lucie Raynaud/ Baby Boy du Butin</t>
  </si>
  <si>
    <t>9 ( 64,58%)</t>
  </si>
  <si>
    <t>Julie Carlier / Quicke</t>
  </si>
  <si>
    <t>10 ( 65,92%)</t>
  </si>
  <si>
    <t>10 (69%)</t>
  </si>
  <si>
    <t>9 ( 67,17%)</t>
  </si>
  <si>
    <t>Corinne Finet / Vajrha des Fi</t>
  </si>
  <si>
    <t>8 ( 66,67%)</t>
  </si>
  <si>
    <t>Chloe Venet / Eclipse de la Serre</t>
  </si>
  <si>
    <t>7 (65,67%)</t>
  </si>
  <si>
    <t>Romane Lagoutte / Chanel du Jacqueron</t>
  </si>
  <si>
    <t>6 (65,5%)</t>
  </si>
  <si>
    <t>5 ( 65,17%)</t>
  </si>
  <si>
    <t>Lou Anne Mendoza / Vercors de l'Olympe</t>
  </si>
  <si>
    <t>Faustine Plottin / Flyka</t>
  </si>
  <si>
    <t>Maelis Roberget / Eclipse de la Serre</t>
  </si>
  <si>
    <t>10 (67,17%)</t>
  </si>
  <si>
    <t>9 (66,67%)</t>
  </si>
  <si>
    <t>8 (65,67%)</t>
  </si>
  <si>
    <t>7 ( 65,17%)</t>
  </si>
  <si>
    <t>Manon Roberget / Edgeoya</t>
  </si>
  <si>
    <t>6(64,17%)</t>
  </si>
  <si>
    <t>Colin Nil de Romance / Vvallaby de Breve</t>
  </si>
  <si>
    <t>5 ( 63,5%)</t>
  </si>
  <si>
    <t>4 ( 62,5%)</t>
  </si>
  <si>
    <t>Hermione Rabasquinho / Bandit du Perron</t>
  </si>
  <si>
    <t>3 ( 61%)</t>
  </si>
  <si>
    <t>10 (69.2%)</t>
  </si>
  <si>
    <t>8 (65.2%)</t>
  </si>
  <si>
    <t>6 (58,3%)</t>
  </si>
  <si>
    <t>5 (57,5%)</t>
  </si>
  <si>
    <t>Morgane Herrmann / Cobalt de Chenevieres</t>
  </si>
  <si>
    <t>9 (67,3%)</t>
  </si>
  <si>
    <t>7 (62,6%)</t>
  </si>
  <si>
    <t>Julie Moulin / Allowin Dufaure de L</t>
  </si>
  <si>
    <t>4 ( 54,1%)</t>
  </si>
  <si>
    <t>10 (68,4%)</t>
  </si>
  <si>
    <t>9 (64,8%)</t>
  </si>
  <si>
    <t>8 ( 63,6%)</t>
  </si>
  <si>
    <t>7 (58,3%)</t>
  </si>
  <si>
    <t>Christelle Schmitt / Cobalt de Chenevieres</t>
  </si>
  <si>
    <t>(61,5%)</t>
  </si>
  <si>
    <t>Clara Sergeraert / Elmer de Poulange</t>
  </si>
  <si>
    <t>9 ( 68,4%)</t>
  </si>
  <si>
    <t>4 (63,17%)</t>
  </si>
  <si>
    <t>3 (61,33%)</t>
  </si>
  <si>
    <t>2 ( 59,33%)</t>
  </si>
  <si>
    <t xml:space="preserve"> ( 64,17%)</t>
  </si>
  <si>
    <t xml:space="preserve"> (63,33%)</t>
  </si>
  <si>
    <t>8 (67,7%)</t>
  </si>
  <si>
    <t>7 (67,3%)</t>
  </si>
  <si>
    <t>Christel Communal / Fregate du Paquier</t>
  </si>
  <si>
    <t>5 ( 66,4%)</t>
  </si>
  <si>
    <t>4 (65,5%)</t>
  </si>
  <si>
    <t>Marion Mauclaire / Baikal des Gorges</t>
  </si>
  <si>
    <t>3 ( 62,9%)</t>
  </si>
  <si>
    <t>Lena Perdigones / Aughrim Fionn</t>
  </si>
  <si>
    <t>2 ( 60,1%)</t>
  </si>
  <si>
    <t>10 (66,2%)</t>
  </si>
  <si>
    <t>Bastien Lentillon / Helios de Grange</t>
  </si>
  <si>
    <t>9 (65,4%)</t>
  </si>
  <si>
    <t>Alexine Dieu / Skahanagh Wigeon</t>
  </si>
  <si>
    <t>8 (63,3%)</t>
  </si>
  <si>
    <t>Elodie Genin / Dehli des Gorges</t>
  </si>
  <si>
    <t>7 ( 62,3%)</t>
  </si>
  <si>
    <t>6 ( 62,1%)</t>
  </si>
  <si>
    <t>5 (61,1%)</t>
  </si>
  <si>
    <t>Valerie Sagnard / Skahanagh Wigeon</t>
  </si>
  <si>
    <t>4 ( 60,9%)</t>
  </si>
  <si>
    <t>Christian Finet / Edelweiss de Chichi</t>
  </si>
  <si>
    <t>3 (47,6%)</t>
  </si>
  <si>
    <t>Marion Dessert / Get Up d'Avancon</t>
  </si>
  <si>
    <t>10 (67,5%)</t>
  </si>
  <si>
    <t>Jenna Germain / Frimousse de Poulange</t>
  </si>
  <si>
    <t>9 (66,8%)</t>
  </si>
  <si>
    <t>Maelis Lobry / Tango</t>
  </si>
  <si>
    <t>8 ( 63,5%)</t>
  </si>
  <si>
    <t>Jenna Germain / Elmer de Poulange</t>
  </si>
  <si>
    <t>7 ( 62,9%)</t>
  </si>
  <si>
    <t>9 (69,41%)</t>
  </si>
  <si>
    <t>10 (69,58%)</t>
  </si>
  <si>
    <t>Maelle Clavel / Voxpopuli du Chapelan</t>
  </si>
  <si>
    <t>10 (71,43%)</t>
  </si>
  <si>
    <t>9 (71,3%)</t>
  </si>
  <si>
    <t>Coralie Chaudron / Heddymynydo Tomos</t>
  </si>
  <si>
    <t>8 (69,41%)</t>
  </si>
  <si>
    <t>Enola Bernard Bouvier / Vega</t>
  </si>
  <si>
    <t>7 (68,16%)</t>
  </si>
  <si>
    <t>6 (66,6%)</t>
  </si>
  <si>
    <t>Colin Nil de Romance / Pathos</t>
  </si>
  <si>
    <t>5 ( 64,7%)</t>
  </si>
  <si>
    <t>Célia Polit / Divaldie HH Z</t>
  </si>
  <si>
    <t>4 ( 62,85%)</t>
  </si>
  <si>
    <t>3 ( 62,85%)</t>
  </si>
  <si>
    <t>Chloe Cantero / Salsa</t>
  </si>
  <si>
    <t>2 ( 62,74%)</t>
  </si>
  <si>
    <t>Laura Dupraz / Amazone</t>
  </si>
  <si>
    <t>1 ( 62,2%)</t>
  </si>
  <si>
    <t>10 (72,40%)</t>
  </si>
  <si>
    <t>Alison Zappia / Shogan</t>
  </si>
  <si>
    <t>Elise Grosjean / Aladin des Sources</t>
  </si>
  <si>
    <t>Patricia D'Ennetieres / Venus de Flosaille</t>
  </si>
  <si>
    <t>Cindy Collet Matrat / Aron d'Ohara</t>
  </si>
  <si>
    <t>Roxane Coste / Zamba</t>
  </si>
  <si>
    <t>10 ( 73,58%)</t>
  </si>
  <si>
    <t>9 (69,1%)</t>
  </si>
  <si>
    <t>Annabelle Ridray/ Feliz</t>
  </si>
  <si>
    <t>8 ( 67,45%)</t>
  </si>
  <si>
    <t>7 ( 64,83%)</t>
  </si>
  <si>
    <t>Oceanne Loirat / Polyvalent</t>
  </si>
  <si>
    <t>5 (64,74%)</t>
  </si>
  <si>
    <t>Valérie Boursier /Mango</t>
  </si>
  <si>
    <t>4 (64,71%)</t>
  </si>
  <si>
    <t>3 ( 64,41%)</t>
  </si>
  <si>
    <t>Audrey Canin / Altas Lambern</t>
  </si>
  <si>
    <t>2 (63,9%)</t>
  </si>
  <si>
    <t>Corine Berry / Nicolos de Curaine</t>
  </si>
  <si>
    <t>1 (63,33%)</t>
  </si>
  <si>
    <t>1 ( 63,3%)</t>
  </si>
  <si>
    <t>Chloe Bonnichon / Finicio du Mas</t>
  </si>
  <si>
    <t>1 ( 61,8%)</t>
  </si>
  <si>
    <t>1 (61,08%)</t>
  </si>
  <si>
    <t>Aurélie Dufier / Joy d'Aunis</t>
  </si>
  <si>
    <t>1 ( 59,45%)</t>
  </si>
  <si>
    <t>Victoire Dumas / Flamengo DF</t>
  </si>
  <si>
    <t>1 ( 58,5%)</t>
  </si>
  <si>
    <t>1 ( 58,22%)</t>
  </si>
  <si>
    <t>Allison Zappia / Shogan</t>
  </si>
  <si>
    <t>(63,15%)</t>
  </si>
  <si>
    <t>(67,5%)</t>
  </si>
  <si>
    <t>9 (61,33%)</t>
  </si>
  <si>
    <t>(67,9%)</t>
  </si>
  <si>
    <t>10 (66,33%)</t>
  </si>
  <si>
    <t>5 (47,3%)</t>
  </si>
  <si>
    <t>6 (59,25%)</t>
  </si>
  <si>
    <t>(59,3%)</t>
  </si>
  <si>
    <t>Léa Fenoyer /Theodem</t>
  </si>
  <si>
    <t>10 (69,4%)</t>
  </si>
  <si>
    <t>9 (67,46%)</t>
  </si>
  <si>
    <t>8 (65,41%)</t>
  </si>
  <si>
    <t>Aline Chautagnat / Voerkan des Sables</t>
  </si>
  <si>
    <t>10 (66,17%)</t>
  </si>
  <si>
    <t>10 ( 63,12%)</t>
  </si>
  <si>
    <t>Aurélie Prigent / Dragon Heart</t>
  </si>
  <si>
    <t>10 ( 70,9%)</t>
  </si>
  <si>
    <t>9 ( 65,25%)</t>
  </si>
  <si>
    <t>8 (65,0%)</t>
  </si>
  <si>
    <t>7 (63,08%)</t>
  </si>
  <si>
    <t>9 (65,5%)</t>
  </si>
  <si>
    <t>8 (64,7%)</t>
  </si>
  <si>
    <t>7 (62,45%)</t>
  </si>
  <si>
    <t>Alexandra Combaz / Royal de Revermont</t>
  </si>
  <si>
    <t>Emilie Soret / Quintero</t>
  </si>
  <si>
    <t>Elise Herve / Vent d'Ouest de Paje</t>
  </si>
  <si>
    <t>Lena Marie Stuckemann / Dimeo de la Quatte</t>
  </si>
  <si>
    <t>Clémence Ricard / Destinée des Oures</t>
  </si>
  <si>
    <t>Julie Guyot / Crakos de Bocsozel</t>
  </si>
  <si>
    <t>Clara Dreveton / Ilyano P</t>
  </si>
  <si>
    <t>Anais Baruet / Titan</t>
  </si>
  <si>
    <t>Manon Bezaud / Hurria du Trieves</t>
  </si>
  <si>
    <t>Agathe Dompnier / Ukrene du Viviers</t>
  </si>
  <si>
    <t>Virginie Lelorieux / Espion du Joret</t>
  </si>
  <si>
    <t>Severine Fileppi Darcq / Ondine de Vaucroze</t>
  </si>
  <si>
    <t>Ella Vanneau / Vegas</t>
  </si>
  <si>
    <t>Rose Bouchon / Gaia</t>
  </si>
  <si>
    <t>Maelle Vaills / Curraghaleen Fruity</t>
  </si>
  <si>
    <t>Emma Scelers / Eldor Ado</t>
  </si>
  <si>
    <t>Cathy Labonne / Ecrin des collines</t>
  </si>
  <si>
    <t>Gwenaelle Tiriault / Star des Landiers</t>
  </si>
  <si>
    <t>Vaitea Claveau / Uranium</t>
  </si>
  <si>
    <t>Aurélie Lafraise / Flamenko</t>
  </si>
  <si>
    <t>Estelle Dunand / Capella d'Egle</t>
  </si>
  <si>
    <t>Alix Paugam / Eldor Ado</t>
  </si>
  <si>
    <t>Nahla Giroud / Sucre</t>
  </si>
  <si>
    <t>Chloé Savoy / Aramis de Chavannes</t>
  </si>
  <si>
    <t>Julie La Corte / Very well</t>
  </si>
  <si>
    <t>Gilles Foubert / Neige de Carolles</t>
  </si>
  <si>
    <t>Kaena Wendling / Dream des Chenes</t>
  </si>
  <si>
    <t>Lylou Tachon / Igor</t>
  </si>
  <si>
    <t>Nb points après 5 étapes</t>
  </si>
  <si>
    <t>Résultats et Classements Finaux des Challenges de Dressage organisés par le CDE Isère en 2022</t>
  </si>
  <si>
    <t>Nb points après 3 étapes</t>
  </si>
  <si>
    <t>3 meilleurs</t>
  </si>
  <si>
    <t>10 (66,245%)</t>
  </si>
  <si>
    <t>9 (65,75%)</t>
  </si>
  <si>
    <t>8 (65%)</t>
  </si>
  <si>
    <t>5 (60,5%)</t>
  </si>
  <si>
    <t>6 (61,83%)</t>
  </si>
  <si>
    <t>9 (66,33%)</t>
  </si>
  <si>
    <t>8 ( 66%)</t>
  </si>
  <si>
    <t>7 (63,67%)</t>
  </si>
  <si>
    <t>22 (188,33%)</t>
  </si>
  <si>
    <t>22 (193,33%)</t>
  </si>
  <si>
    <t>10 (63,55%)</t>
  </si>
  <si>
    <t>9 (62,96%)</t>
  </si>
  <si>
    <t>10 (66,18%)</t>
  </si>
  <si>
    <t>9 (62,79%)</t>
  </si>
  <si>
    <t>10 (70,33%)</t>
  </si>
  <si>
    <t>9 ( 65,67%)</t>
  </si>
  <si>
    <t>4 meilleurs</t>
  </si>
  <si>
    <t>9 (67,08%)</t>
  </si>
  <si>
    <t>8 ( 67,08%)</t>
  </si>
  <si>
    <t>10 ( 69,25%)</t>
  </si>
  <si>
    <t>7 ( 66,58%)</t>
  </si>
  <si>
    <t>6 ( 65,91%)</t>
  </si>
  <si>
    <t>5 ( 62,24%)</t>
  </si>
  <si>
    <t>4 (62,08%)</t>
  </si>
  <si>
    <t>3 ( 59,15)</t>
  </si>
  <si>
    <t>2 ( 56,05%)</t>
  </si>
  <si>
    <t>8 (63,42%)</t>
  </si>
  <si>
    <t>10 ( 69,42%)</t>
  </si>
  <si>
    <t>El</t>
  </si>
  <si>
    <t>4 ( 57,4%)</t>
  </si>
  <si>
    <t>5 ( 62,25%)</t>
  </si>
  <si>
    <t>9 ( 67,0%)</t>
  </si>
  <si>
    <t>8 (66%)</t>
  </si>
  <si>
    <t>7 (62,95%)</t>
  </si>
  <si>
    <t>6 ( 62,75%)</t>
  </si>
  <si>
    <t>8 ( 63%)</t>
  </si>
  <si>
    <t>7 (62,17%)</t>
  </si>
  <si>
    <t>(67,33%)</t>
  </si>
  <si>
    <t>7 (60,83)</t>
  </si>
  <si>
    <t>9 ( 66,5%)</t>
  </si>
  <si>
    <t>(61,58%)</t>
  </si>
  <si>
    <t>10 (73,5%)</t>
  </si>
  <si>
    <t>9 ( 73,5%)</t>
  </si>
  <si>
    <t>8 ( 68,83%)</t>
  </si>
  <si>
    <t>7 ( 67%)</t>
  </si>
  <si>
    <t>6 ( 66,83%)</t>
  </si>
  <si>
    <t>5 ( 65,33%)</t>
  </si>
  <si>
    <t>4 (64%)</t>
  </si>
  <si>
    <t>4 ( 64%)</t>
  </si>
  <si>
    <t>2 ( 63,66%)</t>
  </si>
  <si>
    <t>29 ( 216,08)</t>
  </si>
  <si>
    <t>29 ( 215,60)</t>
  </si>
  <si>
    <t>Patricia d'Ennetières / Venus de Flosaille</t>
  </si>
  <si>
    <t>10 (71,33)</t>
  </si>
  <si>
    <t>9 ( 70,77%)</t>
  </si>
  <si>
    <t>8 ( 69,5%)</t>
  </si>
  <si>
    <t>6 ( 66,83)</t>
  </si>
  <si>
    <t>5 ( 65,83%)</t>
  </si>
  <si>
    <t>4 (65,66%)</t>
  </si>
  <si>
    <t>3 (65,5%)</t>
  </si>
  <si>
    <t>2 ( 64,83%)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</si>
</sst>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8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3" xfId="0" applyBorder="1"/>
    <xf numFmtId="0" fontId="0" fillId="0" borderId="2" xfId="0" applyBorder="1"/>
    <xf numFmtId="0" fontId="0" fillId="0" borderId="4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0" fillId="0" borderId="6" xfId="0" applyBorder="1" applyAlignment="1"/>
    <xf numFmtId="0" fontId="0" fillId="0" borderId="11" xfId="0" applyBorder="1"/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/>
    <xf numFmtId="0" fontId="0" fillId="0" borderId="20" xfId="0" applyBorder="1" applyAlignment="1">
      <alignment horizontal="left"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 vertical="center"/>
    </xf>
    <xf numFmtId="0" fontId="0" fillId="0" borderId="25" xfId="0" applyBorder="1"/>
    <xf numFmtId="0" fontId="0" fillId="2" borderId="5" xfId="0" applyFill="1" applyBorder="1" applyAlignment="1"/>
    <xf numFmtId="0" fontId="0" fillId="2" borderId="9" xfId="0" applyFill="1" applyBorder="1" applyAlignment="1"/>
    <xf numFmtId="0" fontId="0" fillId="0" borderId="0" xfId="0" applyAlignment="1">
      <alignment horizontal="center"/>
    </xf>
    <xf numFmtId="0" fontId="0" fillId="3" borderId="4" xfId="0" applyFill="1" applyBorder="1"/>
    <xf numFmtId="0" fontId="0" fillId="3" borderId="21" xfId="0" applyFill="1" applyBorder="1"/>
    <xf numFmtId="0" fontId="0" fillId="3" borderId="1" xfId="0" applyFill="1" applyBorder="1"/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32" xfId="0" applyBorder="1"/>
    <xf numFmtId="0" fontId="0" fillId="0" borderId="26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0" fontId="0" fillId="0" borderId="1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5" xfId="0" applyBorder="1"/>
    <xf numFmtId="0" fontId="0" fillId="0" borderId="35" xfId="0" applyBorder="1" applyAlignment="1">
      <alignment horizontal="center"/>
    </xf>
    <xf numFmtId="0" fontId="0" fillId="3" borderId="35" xfId="0" applyFill="1" applyBorder="1"/>
    <xf numFmtId="0" fontId="0" fillId="0" borderId="1" xfId="0" applyBorder="1" applyAlignment="1">
      <alignment horizontal="left" vertical="center"/>
    </xf>
    <xf numFmtId="0" fontId="0" fillId="0" borderId="8" xfId="0" applyBorder="1"/>
    <xf numFmtId="0" fontId="0" fillId="0" borderId="21" xfId="0" applyBorder="1" applyAlignment="1">
      <alignment horizontal="left" vertical="center"/>
    </xf>
    <xf numFmtId="0" fontId="0" fillId="3" borderId="3" xfId="0" applyFill="1" applyBorder="1"/>
    <xf numFmtId="0" fontId="0" fillId="2" borderId="0" xfId="0" applyFill="1" applyBorder="1" applyAlignment="1"/>
    <xf numFmtId="0" fontId="0" fillId="2" borderId="0" xfId="0" applyFill="1" applyBorder="1" applyAlignment="1">
      <alignment horizontal="center"/>
    </xf>
    <xf numFmtId="0" fontId="0" fillId="2" borderId="33" xfId="0" applyFill="1" applyBorder="1" applyAlignment="1"/>
    <xf numFmtId="0" fontId="0" fillId="0" borderId="24" xfId="0" applyBorder="1"/>
    <xf numFmtId="0" fontId="0" fillId="4" borderId="18" xfId="0" applyFill="1" applyBorder="1" applyAlignment="1">
      <alignment horizontal="center" vertical="center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12" xfId="0" applyFill="1" applyBorder="1"/>
    <xf numFmtId="0" fontId="0" fillId="4" borderId="19" xfId="0" applyFill="1" applyBorder="1"/>
    <xf numFmtId="10" fontId="0" fillId="4" borderId="1" xfId="0" quotePrefix="1" applyNumberFormat="1" applyFill="1" applyBorder="1"/>
    <xf numFmtId="10" fontId="0" fillId="4" borderId="1" xfId="0" quotePrefix="1" applyNumberFormat="1" applyFill="1" applyBorder="1" applyAlignment="1">
      <alignment horizontal="center"/>
    </xf>
    <xf numFmtId="0" fontId="0" fillId="4" borderId="21" xfId="0" applyFill="1" applyBorder="1"/>
    <xf numFmtId="0" fontId="0" fillId="4" borderId="21" xfId="0" applyFill="1" applyBorder="1" applyAlignment="1">
      <alignment horizontal="center"/>
    </xf>
    <xf numFmtId="10" fontId="0" fillId="4" borderId="21" xfId="0" quotePrefix="1" applyNumberFormat="1" applyFill="1" applyBorder="1" applyAlignment="1">
      <alignment horizontal="center"/>
    </xf>
    <xf numFmtId="0" fontId="0" fillId="4" borderId="22" xfId="0" applyFill="1" applyBorder="1"/>
    <xf numFmtId="0" fontId="0" fillId="4" borderId="37" xfId="0" applyFill="1" applyBorder="1"/>
    <xf numFmtId="0" fontId="0" fillId="3" borderId="1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" xfId="0" quotePrefix="1" applyFill="1" applyBorder="1"/>
    <xf numFmtId="0" fontId="0" fillId="4" borderId="18" xfId="0" applyFill="1" applyBorder="1" applyAlignment="1">
      <alignment horizontal="left" vertical="center"/>
    </xf>
    <xf numFmtId="0" fontId="0" fillId="4" borderId="17" xfId="0" applyFill="1" applyBorder="1" applyAlignment="1">
      <alignment horizontal="left" vertical="center"/>
    </xf>
    <xf numFmtId="0" fontId="0" fillId="4" borderId="21" xfId="0" quotePrefix="1" applyFill="1" applyBorder="1"/>
    <xf numFmtId="0" fontId="0" fillId="5" borderId="18" xfId="0" applyFill="1" applyBorder="1" applyAlignment="1">
      <alignment horizontal="left" vertical="center"/>
    </xf>
    <xf numFmtId="0" fontId="0" fillId="5" borderId="18" xfId="0" applyFill="1" applyBorder="1" applyAlignment="1">
      <alignment horizontal="center" vertical="center"/>
    </xf>
    <xf numFmtId="0" fontId="0" fillId="5" borderId="1" xfId="0" applyFill="1" applyBorder="1"/>
    <xf numFmtId="0" fontId="0" fillId="5" borderId="12" xfId="0" applyFill="1" applyBorder="1"/>
    <xf numFmtId="0" fontId="0" fillId="5" borderId="19" xfId="0" applyFill="1" applyBorder="1"/>
    <xf numFmtId="10" fontId="0" fillId="4" borderId="21" xfId="0" quotePrefix="1" applyNumberFormat="1" applyFill="1" applyBorder="1"/>
    <xf numFmtId="0" fontId="0" fillId="5" borderId="1" xfId="0" quotePrefix="1" applyFill="1" applyBorder="1"/>
    <xf numFmtId="0" fontId="0" fillId="5" borderId="1" xfId="0" quotePrefix="1" applyFill="1" applyBorder="1" applyAlignment="1">
      <alignment horizontal="center"/>
    </xf>
    <xf numFmtId="0" fontId="4" fillId="2" borderId="0" xfId="0" applyFont="1" applyFill="1" applyBorder="1" applyAlignment="1"/>
    <xf numFmtId="0" fontId="4" fillId="2" borderId="0" xfId="0" applyFont="1" applyFill="1" applyBorder="1" applyAlignment="1">
      <alignment horizontal="center"/>
    </xf>
    <xf numFmtId="0" fontId="4" fillId="2" borderId="39" xfId="0" applyFont="1" applyFill="1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/>
    <xf numFmtId="0" fontId="0" fillId="0" borderId="5" xfId="0" applyBorder="1" applyAlignment="1"/>
    <xf numFmtId="0" fontId="0" fillId="0" borderId="5" xfId="0" applyBorder="1" applyAlignment="1">
      <alignment horizontal="center"/>
    </xf>
    <xf numFmtId="0" fontId="0" fillId="5" borderId="1" xfId="0" applyFill="1" applyBorder="1" applyAlignment="1"/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vertical="center" wrapText="1"/>
    </xf>
    <xf numFmtId="0" fontId="5" fillId="4" borderId="1" xfId="0" applyFont="1" applyFill="1" applyBorder="1"/>
    <xf numFmtId="10" fontId="0" fillId="5" borderId="1" xfId="0" quotePrefix="1" applyNumberFormat="1" applyFill="1" applyBorder="1"/>
    <xf numFmtId="0" fontId="0" fillId="0" borderId="18" xfId="0" applyBorder="1"/>
    <xf numFmtId="0" fontId="0" fillId="0" borderId="18" xfId="0" applyBorder="1" applyAlignment="1">
      <alignment horizontal="center"/>
    </xf>
    <xf numFmtId="0" fontId="0" fillId="6" borderId="25" xfId="0" applyFill="1" applyBorder="1"/>
    <xf numFmtId="0" fontId="0" fillId="6" borderId="19" xfId="0" applyFill="1" applyBorder="1"/>
    <xf numFmtId="0" fontId="0" fillId="6" borderId="8" xfId="0" applyFill="1" applyBorder="1"/>
    <xf numFmtId="0" fontId="0" fillId="6" borderId="37" xfId="0" applyFill="1" applyBorder="1"/>
    <xf numFmtId="0" fontId="0" fillId="6" borderId="1" xfId="0" applyFill="1" applyBorder="1"/>
    <xf numFmtId="0" fontId="0" fillId="6" borderId="38" xfId="0" applyFill="1" applyBorder="1"/>
    <xf numFmtId="0" fontId="0" fillId="6" borderId="23" xfId="0" applyFill="1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10" fontId="0" fillId="5" borderId="12" xfId="0" quotePrefix="1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6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0" fillId="6" borderId="24" xfId="0" applyFill="1" applyBorder="1" applyAlignment="1">
      <alignment horizontal="center" vertical="center"/>
    </xf>
    <xf numFmtId="0" fontId="0" fillId="6" borderId="4" xfId="0" applyFill="1" applyBorder="1"/>
    <xf numFmtId="0" fontId="0" fillId="6" borderId="18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1" xfId="0" applyFill="1" applyBorder="1"/>
    <xf numFmtId="0" fontId="0" fillId="6" borderId="24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35" xfId="0" applyFill="1" applyBorder="1"/>
    <xf numFmtId="0" fontId="0" fillId="6" borderId="18" xfId="0" applyFill="1" applyBorder="1" applyAlignment="1">
      <alignment horizontal="center"/>
    </xf>
    <xf numFmtId="0" fontId="0" fillId="6" borderId="17" xfId="0" applyFill="1" applyBorder="1" applyAlignment="1">
      <alignment horizontal="center" vertical="center"/>
    </xf>
    <xf numFmtId="0" fontId="0" fillId="6" borderId="3" xfId="0" applyFill="1" applyBorder="1"/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3" fillId="0" borderId="3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6" borderId="1" xfId="0" applyFill="1" applyBorder="1" applyAlignment="1"/>
    <xf numFmtId="0" fontId="0" fillId="6" borderId="1" xfId="0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21" xfId="0" applyFill="1" applyBorder="1" applyAlignment="1">
      <alignment horizontal="left" vertical="center"/>
    </xf>
    <xf numFmtId="0" fontId="0" fillId="6" borderId="21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37" xfId="0" applyFill="1" applyBorder="1" applyAlignment="1">
      <alignment horizontal="center" vertical="center"/>
    </xf>
    <xf numFmtId="10" fontId="0" fillId="4" borderId="1" xfId="1" applyNumberFormat="1" applyFont="1" applyFill="1" applyBorder="1"/>
    <xf numFmtId="0" fontId="0" fillId="6" borderId="24" xfId="0" applyFill="1" applyBorder="1" applyAlignment="1">
      <alignment horizontal="left" vertical="center"/>
    </xf>
    <xf numFmtId="0" fontId="0" fillId="6" borderId="17" xfId="0" applyFill="1" applyBorder="1" applyAlignment="1">
      <alignment horizontal="left" vertical="center"/>
    </xf>
    <xf numFmtId="0" fontId="0" fillId="6" borderId="18" xfId="0" applyFill="1" applyBorder="1" applyAlignment="1">
      <alignment horizontal="left" vertical="center"/>
    </xf>
    <xf numFmtId="10" fontId="0" fillId="0" borderId="3" xfId="0" applyNumberFormat="1" applyBorder="1" applyAlignment="1">
      <alignment horizontal="center"/>
    </xf>
    <xf numFmtId="0" fontId="0" fillId="4" borderId="23" xfId="0" applyFill="1" applyBorder="1"/>
  </cellXfs>
  <cellStyles count="2">
    <cellStyle name="Normal" xfId="0" builtinId="0"/>
    <cellStyle name="Pourcentage" xfId="1" builtinId="5"/>
  </cellStyles>
  <dxfs count="126">
    <dxf>
      <fill>
        <patternFill patternType="solid">
          <fgColor indexed="64"/>
          <bgColor theme="2" tint="-9.9978637043366805E-2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0" formatCode="General"/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 style="thin">
          <color indexed="64"/>
        </horizontal>
      </border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medium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/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/>
        <vertical/>
        <horizontal/>
      </border>
    </dxf>
    <dxf>
      <alignment horizontal="center" textRotation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/>
      </border>
    </dxf>
    <dxf>
      <border diagonalUp="0" diagonalDown="0">
        <left/>
        <right style="thin">
          <color indexed="64"/>
        </right>
        <top style="double">
          <color indexed="64"/>
        </top>
        <bottom/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0" tint="-0.34998626667073579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 tint="-0.34998626667073579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rgb="FF000000"/>
        </left>
        <right style="medium">
          <color rgb="FF000000"/>
        </right>
        <top style="double">
          <color rgb="FF000000"/>
        </top>
        <bottom style="double">
          <color rgb="FF000000"/>
        </bottom>
      </border>
    </dxf>
    <dxf>
      <border outline="0">
        <bottom style="double">
          <color rgb="FF000000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left style="medium">
          <color indexed="64"/>
        </left>
        <top style="double">
          <color indexed="64"/>
        </top>
      </border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double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double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ill>
        <patternFill patternType="solid">
          <fgColor indexed="64"/>
          <bgColor theme="2" tint="-9.9978637043366805E-2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  <dxf>
      <border diagonalUp="0" diagonalDown="0">
        <left style="medium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double">
          <color indexed="64"/>
        </top>
        <bottom style="double">
          <color indexed="64"/>
        </bottom>
      </border>
    </dxf>
    <dxf>
      <border outline="0">
        <bottom style="double">
          <color indexed="64"/>
        </bottom>
      </border>
    </dxf>
    <dxf>
      <fill>
        <patternFill patternType="solid">
          <fgColor indexed="64"/>
          <bgColor theme="5" tint="-0.249977111117893"/>
        </patternFill>
      </fill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D3E6A9C-ECAF-4FE3-898B-07F7849A5786}" name="Tableau1" displayName="Tableau1" ref="A11:K60" totalsRowShown="0" headerRowDxfId="125" headerRowBorderDxfId="124" tableBorderDxfId="123">
  <autoFilter ref="A11:K60" xr:uid="{ED3E6A9C-ECAF-4FE3-898B-07F7849A5786}"/>
  <sortState xmlns:xlrd2="http://schemas.microsoft.com/office/spreadsheetml/2017/richdata2" ref="A12:K60">
    <sortCondition ref="B11:B60"/>
  </sortState>
  <tableColumns count="11">
    <tableColumn id="1" xr3:uid="{EA09B148-FCD6-42BA-ABC1-22E71A5E4EE4}" name="Catégories" dataDxfId="122"/>
    <tableColumn id="10" xr3:uid="{1A042105-3722-414C-9A6C-737BE090372F}" name="Classement" dataDxfId="121"/>
    <tableColumn id="2" xr3:uid="{BEFB0245-B18B-4CD0-B32A-BCAE5C8EC03B}" name="Couples" dataDxfId="120"/>
    <tableColumn id="3" xr3:uid="{C92BC4BD-2284-4B75-9E50-B9199243AE60}" name="Manège Enchanté" dataDxfId="119"/>
    <tableColumn id="4" xr3:uid="{06418A3C-E406-4431-B584-99CA74827706}" name="CHA" dataDxfId="118"/>
    <tableColumn id="5" xr3:uid="{DAB88193-98CE-4543-ABBE-F0B0E84C6005}" name="Faramans" dataDxfId="117"/>
    <tableColumn id="6" xr3:uid="{E7C423A8-6085-4140-83FA-67F3AE25DA78}" name="Viennes" dataDxfId="116"/>
    <tableColumn id="7" xr3:uid="{D23F9773-4007-4027-BC8E-910DC5C02545}" name="Sardieu" dataDxfId="115"/>
    <tableColumn id="11" xr3:uid="{3A44629E-F3C7-4100-81A0-99FF242AB73F}" name="Nb points après 5 étapes" dataDxfId="114"/>
    <tableColumn id="8" xr3:uid="{B9A4FA2F-6D51-4220-9677-E2FAACB0862F}" name="Crossey" dataDxfId="0"/>
    <tableColumn id="9" xr3:uid="{0BC2E8FA-1471-45A1-8E28-D1ECE274F9C5}" name="Total " dataDxfId="113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C770D93-1C44-4A13-911A-C9FB6036D859}" name="Tableau2" displayName="Tableau2" ref="A61:K110" totalsRowShown="0" headerRowDxfId="112" headerRowBorderDxfId="111" tableBorderDxfId="110">
  <autoFilter ref="A61:K110" xr:uid="{9C770D93-1C44-4A13-911A-C9FB6036D859}"/>
  <sortState xmlns:xlrd2="http://schemas.microsoft.com/office/spreadsheetml/2017/richdata2" ref="A62:K110">
    <sortCondition ref="B61:B110"/>
  </sortState>
  <tableColumns count="11">
    <tableColumn id="1" xr3:uid="{05E9DDCE-7BB5-44EF-8D80-709B0A73981E}" name="Catégories" dataDxfId="109"/>
    <tableColumn id="10" xr3:uid="{A5C5B4F1-0711-4883-B415-1BB8DFBA9502}" name="Classement" dataDxfId="108"/>
    <tableColumn id="2" xr3:uid="{CE304C82-D9B5-4A07-AE53-9CA647EFD8C5}" name="Couples" dataDxfId="107"/>
    <tableColumn id="3" xr3:uid="{C9EBA1DA-C6D2-49A1-B487-DF559701E0DD}" name="Manège Enchanté" dataDxfId="106"/>
    <tableColumn id="4" xr3:uid="{E400B303-8643-46EB-BD2E-AD70A618AB51}" name="CHA" dataDxfId="105"/>
    <tableColumn id="5" xr3:uid="{D07AEB1F-9ADD-454B-8A3F-E605544E2BA0}" name="Faramans" dataDxfId="104"/>
    <tableColumn id="6" xr3:uid="{DA82ED7B-19C5-420C-BC74-DB1B76CE1304}" name="Viennes" dataDxfId="103"/>
    <tableColumn id="7" xr3:uid="{7CD9C84F-627F-40FC-93FA-4BD05C464E1C}" name="Sardieu" dataDxfId="102"/>
    <tableColumn id="11" xr3:uid="{04AF117D-BA20-4E96-850D-FE5B5A6FAB78}" name="Nb points après 5 étapes" dataDxfId="101"/>
    <tableColumn id="8" xr3:uid="{0271E0FD-55DA-4DD5-BFB4-A5E650B6F85A}" name="Crossey" dataDxfId="1"/>
    <tableColumn id="9" xr3:uid="{4B219423-F255-4C61-AB1C-A23C1DDCFED4}" name="Total " dataDxfId="100"/>
  </tableColumns>
  <tableStyleInfo name="TableStyleMedium3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F9A3C69E-E023-43F3-8057-C7DA84F5CA36}" name="Tableau3" displayName="Tableau3" ref="A111:K130" totalsRowShown="0" headerRowDxfId="99" headerRowBorderDxfId="98" tableBorderDxfId="97">
  <autoFilter ref="A111:K130" xr:uid="{F9A3C69E-E023-43F3-8057-C7DA84F5CA36}"/>
  <sortState xmlns:xlrd2="http://schemas.microsoft.com/office/spreadsheetml/2017/richdata2" ref="A112:K130">
    <sortCondition ref="B111:B130"/>
  </sortState>
  <tableColumns count="11">
    <tableColumn id="1" xr3:uid="{CC6F954A-A5F2-4172-98C7-5B54FAE637C9}" name="Catégories" dataDxfId="96"/>
    <tableColumn id="10" xr3:uid="{D18A9960-32DE-4A4B-B904-A7045DAA56E4}" name="Classement" dataDxfId="95"/>
    <tableColumn id="2" xr3:uid="{4EF93598-BFD9-4411-BB79-38D06549BE18}" name="Couples" dataDxfId="94"/>
    <tableColumn id="3" xr3:uid="{37EA1E8C-3760-468E-8D2B-31966AC6E0F2}" name="Manège Enchanté" dataDxfId="93"/>
    <tableColumn id="4" xr3:uid="{229A3AAB-B237-45AA-9384-1069A99084AF}" name="CHA" dataDxfId="92"/>
    <tableColumn id="5" xr3:uid="{1D65EF11-8296-4182-A33B-C5AB0AC97436}" name="Faramans" dataDxfId="91"/>
    <tableColumn id="6" xr3:uid="{4BD95D02-F1C1-4D22-9D59-EF811F1F7D1A}" name="Viennes" dataDxfId="90"/>
    <tableColumn id="7" xr3:uid="{3CB9B077-7B75-4941-9F40-DDBD45108530}" name="Sardieu" dataDxfId="89"/>
    <tableColumn id="11" xr3:uid="{845C8851-05A5-4C95-9197-2B3EE1915B45}" name="Nb points après 5 étapes" dataDxfId="88"/>
    <tableColumn id="8" xr3:uid="{F3FB8F6F-F4ED-4511-99CF-1F86D9913FD8}" name="Crossey" dataDxfId="87"/>
    <tableColumn id="9" xr3:uid="{5CA97FBF-2048-4176-8A0C-6E9ACE76DD1C}" name="Total " dataDxfId="2"/>
  </tableColumns>
  <tableStyleInfo name="TableStyleMedium3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481B31C-3601-4171-BF7D-D322340F355C}" name="Tableau4" displayName="Tableau4" ref="A131:K148" totalsRowShown="0" headerRowDxfId="86" headerRowBorderDxfId="85" tableBorderDxfId="84">
  <autoFilter ref="A131:K148" xr:uid="{0481B31C-3601-4171-BF7D-D322340F355C}"/>
  <sortState xmlns:xlrd2="http://schemas.microsoft.com/office/spreadsheetml/2017/richdata2" ref="A132:K148">
    <sortCondition descending="1" ref="K131:K148"/>
  </sortState>
  <tableColumns count="11">
    <tableColumn id="1" xr3:uid="{AFB1E4F8-444C-4B0B-B949-E035648634E3}" name="Catégories" dataDxfId="83"/>
    <tableColumn id="10" xr3:uid="{F56E542C-0796-4E87-AC73-CDC0C0A38462}" name="Classement" dataDxfId="82"/>
    <tableColumn id="2" xr3:uid="{1442E9E8-38E1-479C-BB18-DE0DE367CA55}" name="Couples" dataDxfId="81"/>
    <tableColumn id="3" xr3:uid="{B94C500A-F479-4C22-B41A-1494FA722148}" name="Manège Enchanté" dataDxfId="80"/>
    <tableColumn id="4" xr3:uid="{96C0C4DF-5F7F-499B-A0E4-EC1E95A21C85}" name="CHA" dataDxfId="79"/>
    <tableColumn id="5" xr3:uid="{838F1EDA-537B-42AA-8CF8-AD3BF03CC562}" name="Faramans" dataDxfId="78"/>
    <tableColumn id="6" xr3:uid="{B93A3CC1-AAA9-40EF-8F44-E5E5E12A23DE}" name="Viennes" dataDxfId="77"/>
    <tableColumn id="7" xr3:uid="{6F9983EA-2AC3-459C-84B0-79AC1380CFE9}" name="Sardieu" dataDxfId="76"/>
    <tableColumn id="11" xr3:uid="{42A1F3EE-44CD-4675-BF41-B1016214708F}" name="Nb points après 5 étapes" dataDxfId="75"/>
    <tableColumn id="8" xr3:uid="{B0C426CE-9FE5-4F64-8BC3-3056049D351A}" name="Crossey" dataDxfId="3"/>
    <tableColumn id="9" xr3:uid="{346284E5-E7CC-4124-A9B7-54563EDF69C2}" name="Total " dataDxfId="4">
      <calculatedColumnFormula>20+9+9</calculatedColumnFormula>
    </tableColumn>
  </tableColumns>
  <tableStyleInfo name="TableStyleMedium3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5F19A10F-AA65-4D4A-99BC-AB3191A7801C}" name="Tableau5" displayName="Tableau5" ref="A5:K9" totalsRowShown="0" headerRowDxfId="74" headerRowBorderDxfId="73" tableBorderDxfId="72">
  <autoFilter ref="A5:K9" xr:uid="{5F19A10F-AA65-4D4A-99BC-AB3191A7801C}"/>
  <sortState xmlns:xlrd2="http://schemas.microsoft.com/office/spreadsheetml/2017/richdata2" ref="A6:K9">
    <sortCondition descending="1" ref="K5:K9"/>
  </sortState>
  <tableColumns count="11">
    <tableColumn id="1" xr3:uid="{3E955104-3C2D-4101-BC1D-2F63C7D9A491}" name="Catégories" dataDxfId="71"/>
    <tableColumn id="2" xr3:uid="{AF51358E-FC08-48AA-8A73-845C350FD31A}" name="Classement" dataDxfId="70"/>
    <tableColumn id="3" xr3:uid="{98C74527-C911-49DE-A50A-7550A0EAF187}" name="Couples" dataDxfId="69"/>
    <tableColumn id="4" xr3:uid="{76C735C6-4D6A-4513-AA8B-F2DBC5AF9D93}" name="Manège Enchanté" dataDxfId="68"/>
    <tableColumn id="5" xr3:uid="{5F01DC4E-3CDC-4416-9CD8-457C7CA8A753}" name="CHA" dataDxfId="67"/>
    <tableColumn id="6" xr3:uid="{B9867943-568F-419B-91A4-EA3E1C9782D5}" name="Faramans" dataDxfId="66"/>
    <tableColumn id="7" xr3:uid="{1F99DE6A-EB16-4F64-97C5-FF9301AB97A0}" name="Viennes" dataDxfId="65"/>
    <tableColumn id="8" xr3:uid="{B663D028-5A7D-47BE-BC31-85DDBAF0BCF7}" name="Sardieu" dataDxfId="64"/>
    <tableColumn id="11" xr3:uid="{00AA7805-5950-430E-89AB-CD9974438D27}" name="Nb points après 5 étapes" dataDxfId="63"/>
    <tableColumn id="9" xr3:uid="{37C3A86F-7BD0-4495-B289-0A90FA8443C7}" name="Crossey" dataDxfId="62"/>
    <tableColumn id="10" xr3:uid="{2577A70B-6C12-4D6D-B151-5FF03DE73949}" name="Total " dataDxfId="61"/>
  </tableColumns>
  <tableStyleInfo name="TableStyleMedium3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E323570A-CE97-4462-AEE3-21A5C3011416}" name="Tableau514" displayName="Tableau514" ref="A9:K17" totalsRowShown="0" headerRowDxfId="60" headerRowBorderDxfId="59" tableBorderDxfId="58">
  <autoFilter ref="A9:K17" xr:uid="{A7B95F0C-B080-4D13-B2E2-B1B83C697D34}"/>
  <sortState xmlns:xlrd2="http://schemas.microsoft.com/office/spreadsheetml/2017/richdata2" ref="A10:K17">
    <sortCondition ref="B9:B17"/>
  </sortState>
  <tableColumns count="11">
    <tableColumn id="1" xr3:uid="{FAD6F7C6-4DD7-41E0-A222-C2C40CAAEA08}" name="Catégories" dataDxfId="57"/>
    <tableColumn id="10" xr3:uid="{1112A232-E7A8-4C81-AC33-FEF244BBB59E}" name="Classement" dataDxfId="56"/>
    <tableColumn id="2" xr3:uid="{AD52CC07-1735-4C72-9EA3-492BBD5F5855}" name="Couples" dataDxfId="55"/>
    <tableColumn id="3" xr3:uid="{A524C761-AFE3-4543-9F0D-BF240EDB4FED}" name="Manège Enchanté" dataDxfId="54"/>
    <tableColumn id="4" xr3:uid="{999F4EFE-3891-4828-83DD-ABC22E09AC44}" name="CHA" dataDxfId="53"/>
    <tableColumn id="5" xr3:uid="{6258799B-5438-471D-BEFE-D1BF0CD9C524}" name="Faramans" dataDxfId="52"/>
    <tableColumn id="6" xr3:uid="{F5ECC0AF-6B1F-423B-8D09-044A79EC6AB6}" name="Viennes" dataDxfId="51"/>
    <tableColumn id="7" xr3:uid="{C793C261-FE48-48C0-817F-6ABF4FFD62BF}" name="Sardieu" dataDxfId="50"/>
    <tableColumn id="12" xr3:uid="{C744C318-97AD-41A3-80B3-D66BD18FBEF0}" name="Nb points après 3 étapes" dataDxfId="49"/>
    <tableColumn id="8" xr3:uid="{11B73F68-F7FD-41A1-BDF8-D52605474D82}" name="Crossey" dataDxfId="48"/>
    <tableColumn id="9" xr3:uid="{238049E9-33BA-487B-A8A2-430A2CF38857}" name="Total " dataDxfId="47"/>
  </tableColumns>
  <tableStyleInfo name="TableStyleMedium3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82F1286C-B836-45D4-98BD-1117EED36476}" name="Tableau615" displayName="Tableau615" ref="A18:K33" totalsRowShown="0" headerRowDxfId="46" headerRowBorderDxfId="45" tableBorderDxfId="44">
  <autoFilter ref="A18:K33" xr:uid="{7DAE4577-7D69-4474-902C-A3ED6AA36A11}"/>
  <sortState xmlns:xlrd2="http://schemas.microsoft.com/office/spreadsheetml/2017/richdata2" ref="A19:K33">
    <sortCondition descending="1" ref="K18:K33"/>
  </sortState>
  <tableColumns count="11">
    <tableColumn id="1" xr3:uid="{477EDD63-F28F-4037-A1FC-B1117EAADFF9}" name="Catégories" dataDxfId="43"/>
    <tableColumn id="10" xr3:uid="{D87A06D4-9636-4434-99DB-3FC182B094DA}" name="Classement" dataDxfId="42"/>
    <tableColumn id="2" xr3:uid="{1A995383-1A4D-40FF-969F-0AF6402103F5}" name="Couples" dataDxfId="41"/>
    <tableColumn id="3" xr3:uid="{CD889773-87DE-4871-B92A-52592B77C0F0}" name="Manège Enchanté" dataDxfId="40"/>
    <tableColumn id="4" xr3:uid="{CDDDFF33-C9AB-4365-B23D-B9BA2EF5B638}" name="CHA" dataDxfId="39"/>
    <tableColumn id="5" xr3:uid="{3F3257C9-36CC-4DCB-BBE3-8A30A4805367}" name="Faramans" dataDxfId="38"/>
    <tableColumn id="6" xr3:uid="{02588FFE-FAB0-469E-8665-A5894D31C585}" name="Viennes" dataDxfId="37"/>
    <tableColumn id="7" xr3:uid="{DF431FCD-DA0C-4EE2-97DC-439D47629395}" name="Sardieu" dataDxfId="36"/>
    <tableColumn id="11" xr3:uid="{3BE1D3DE-CD05-40BB-A8A8-1264BD1747AC}" name="Nb points après 3 étapes" dataDxfId="35"/>
    <tableColumn id="8" xr3:uid="{55D4F2B9-6CDD-4945-9CF1-DD1C5B0D7878}" name="Crossey" dataDxfId="34"/>
    <tableColumn id="9" xr3:uid="{05DBBFA9-38D7-4E2B-91E1-3B2AFE27D68C}" name="Total " dataDxfId="33"/>
  </tableColumns>
  <tableStyleInfo name="TableStyleMedium3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CD97C460-C81C-4669-880A-0FAA757F5A2F}" name="Tableau716" displayName="Tableau716" ref="A34:K37" totalsRowShown="0" headerRowDxfId="32" headerRowBorderDxfId="31" tableBorderDxfId="30">
  <autoFilter ref="A34:K37" xr:uid="{7CFDF3BD-9A41-40E7-B80C-1B33BF83F914}"/>
  <sortState xmlns:xlrd2="http://schemas.microsoft.com/office/spreadsheetml/2017/richdata2" ref="A35:K37">
    <sortCondition ref="B34:B37"/>
  </sortState>
  <tableColumns count="11">
    <tableColumn id="1" xr3:uid="{951DDE8C-5518-44E3-956F-EB4FC594171A}" name="Catégories" dataDxfId="29"/>
    <tableColumn id="10" xr3:uid="{96E840D7-A9EB-48D5-9F9D-E4A28A7578C9}" name="Classement" dataDxfId="28"/>
    <tableColumn id="2" xr3:uid="{97A62090-3C52-4DB5-8C65-9B3923BE7BB5}" name="Couples" dataDxfId="27"/>
    <tableColumn id="3" xr3:uid="{E8014B00-416F-4799-916A-EE9F5779140D}" name="Manège Enchanté" dataDxfId="26"/>
    <tableColumn id="4" xr3:uid="{82FFFB47-85AB-4938-A589-8755FECAEB44}" name="CHA" dataDxfId="25"/>
    <tableColumn id="5" xr3:uid="{CF4840B3-4144-420A-878B-4B68FEC50A29}" name="Faramans" dataDxfId="24"/>
    <tableColumn id="6" xr3:uid="{7C8B67E6-09D7-42EE-B8B7-AAD16D9D6A3E}" name="Viennes" dataDxfId="23"/>
    <tableColumn id="7" xr3:uid="{269685B1-1593-4187-BAC9-834E2852F6CB}" name="Sardieu" dataDxfId="22"/>
    <tableColumn id="11" xr3:uid="{7DCDFB37-2D42-4B2D-ABD6-D08BFD91B80C}" name="Nb points après 3 étapes" dataDxfId="21"/>
    <tableColumn id="8" xr3:uid="{76F425AE-E587-435C-AAE4-7816BB181F2B}" name="Crossey" dataDxfId="20"/>
    <tableColumn id="9" xr3:uid="{91FD7F5E-15C0-4755-AEB9-6F361DA216B5}" name="Total " dataDxfId="19"/>
  </tableColumns>
  <tableStyleInfo name="TableStyleMedium3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6220C0B3-4204-4F8A-B9A1-77E6B834275F}" name="Tableau817" displayName="Tableau817" ref="A38:K41" totalsRowShown="0" headerRowDxfId="18" headerRowBorderDxfId="17" tableBorderDxfId="16">
  <autoFilter ref="A38:K41" xr:uid="{56E413C2-C5BD-4E3C-9052-61697D6B8CD5}"/>
  <sortState xmlns:xlrd2="http://schemas.microsoft.com/office/spreadsheetml/2017/richdata2" ref="A39:K41">
    <sortCondition descending="1" ref="K38:K41"/>
  </sortState>
  <tableColumns count="11">
    <tableColumn id="1" xr3:uid="{2E32D977-5748-45E1-9B65-0AAFD60D9C09}" name="Catégories" dataDxfId="15"/>
    <tableColumn id="10" xr3:uid="{7869CC62-9671-4E19-BC7E-085F921DF46E}" name="Classement" dataDxfId="14"/>
    <tableColumn id="2" xr3:uid="{A4132BA0-258E-445E-880D-F5B8E0316B86}" name="Couples" dataDxfId="13"/>
    <tableColumn id="3" xr3:uid="{37DF424C-9770-4E5C-BD60-B8DE748A6436}" name="Manège Enchanté" dataDxfId="12"/>
    <tableColumn id="4" xr3:uid="{30CB2D2E-591A-4DC7-AFC7-F7DA57807851}" name="CHA" dataDxfId="11"/>
    <tableColumn id="5" xr3:uid="{61B3C52C-6255-4F51-8D6A-610AA56D2F25}" name="Faramans" dataDxfId="10"/>
    <tableColumn id="6" xr3:uid="{E7706A0C-A6D0-485D-912A-C667F56DF66F}" name="Viennes" dataDxfId="9"/>
    <tableColumn id="7" xr3:uid="{EA376AC9-E71D-4B30-8C03-FAA1098E5D2F}" name="Sardieu" dataDxfId="8"/>
    <tableColumn id="11" xr3:uid="{23A99F06-1F48-4450-84BA-6F3B084D6310}" name="Nb points après 3 étapes" dataDxfId="7"/>
    <tableColumn id="8" xr3:uid="{DD4E63EB-2F0C-4D28-86FB-0C01305E8AFA}" name="Crossey" dataDxfId="6"/>
    <tableColumn id="9" xr3:uid="{DDE07E43-5C8C-4B58-AE4B-00EE747FF45E}" name="Total " dataDxfId="5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9.xml"/><Relationship Id="rId4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3CFBF3-4366-4B45-B4BC-65A23CAFD58B}">
  <sheetPr>
    <pageSetUpPr fitToPage="1"/>
  </sheetPr>
  <dimension ref="A1:K148"/>
  <sheetViews>
    <sheetView tabSelected="1" zoomScaleNormal="100" workbookViewId="0">
      <selection activeCell="O21" sqref="O21"/>
    </sheetView>
  </sheetViews>
  <sheetFormatPr baseColWidth="10" defaultRowHeight="15" x14ac:dyDescent="0.25"/>
  <cols>
    <col min="1" max="1" width="13.140625" bestFit="1" customWidth="1"/>
    <col min="2" max="2" width="15.85546875" style="26" bestFit="1" customWidth="1"/>
    <col min="3" max="3" width="40.42578125" bestFit="1" customWidth="1"/>
    <col min="4" max="4" width="21.5703125" style="26" bestFit="1" customWidth="1"/>
    <col min="5" max="5" width="12.42578125" bestFit="1" customWidth="1"/>
    <col min="6" max="6" width="11.7109375" bestFit="1" customWidth="1"/>
    <col min="7" max="7" width="10.5703125" bestFit="1" customWidth="1"/>
    <col min="8" max="8" width="11.5703125" bestFit="1" customWidth="1"/>
    <col min="9" max="9" width="25.28515625" style="26" hidden="1" customWidth="1"/>
    <col min="10" max="10" width="14.140625" customWidth="1"/>
  </cols>
  <sheetData>
    <row r="1" spans="1:11" ht="15" customHeight="1" x14ac:dyDescent="0.25">
      <c r="A1" s="127" t="s">
        <v>364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thickBot="1" x14ac:dyDescent="0.3"/>
    <row r="4" spans="1:11" ht="19.5" thickBot="1" x14ac:dyDescent="0.35">
      <c r="A4" s="124" t="s">
        <v>53</v>
      </c>
      <c r="B4" s="125"/>
      <c r="C4" s="126"/>
      <c r="D4" s="128" t="s">
        <v>0</v>
      </c>
      <c r="E4" s="129"/>
      <c r="F4" s="129"/>
      <c r="G4" s="129"/>
      <c r="H4" s="129"/>
      <c r="I4" s="129"/>
      <c r="J4" s="129"/>
      <c r="K4" t="s">
        <v>383</v>
      </c>
    </row>
    <row r="5" spans="1:11" x14ac:dyDescent="0.25">
      <c r="A5" s="79" t="s">
        <v>19</v>
      </c>
      <c r="B5" s="80" t="s">
        <v>55</v>
      </c>
      <c r="C5" s="79" t="s">
        <v>7</v>
      </c>
      <c r="D5" s="80" t="s">
        <v>1</v>
      </c>
      <c r="E5" s="79" t="s">
        <v>2</v>
      </c>
      <c r="F5" s="79" t="s">
        <v>3</v>
      </c>
      <c r="G5" s="79" t="s">
        <v>4</v>
      </c>
      <c r="H5" s="79" t="s">
        <v>5</v>
      </c>
      <c r="I5" s="80" t="s">
        <v>363</v>
      </c>
      <c r="J5" s="79" t="s">
        <v>6</v>
      </c>
      <c r="K5" s="81" t="s">
        <v>54</v>
      </c>
    </row>
    <row r="6" spans="1:11" x14ac:dyDescent="0.25">
      <c r="A6" s="130" t="s">
        <v>8</v>
      </c>
      <c r="B6" s="131">
        <v>1</v>
      </c>
      <c r="C6" s="132" t="s">
        <v>257</v>
      </c>
      <c r="D6" s="82"/>
      <c r="E6" s="82"/>
      <c r="F6" s="82"/>
      <c r="G6" s="82" t="s">
        <v>258</v>
      </c>
      <c r="H6" s="82" t="s">
        <v>263</v>
      </c>
      <c r="I6" s="82">
        <v>18</v>
      </c>
      <c r="J6" s="82" t="s">
        <v>381</v>
      </c>
      <c r="K6" s="97">
        <v>28</v>
      </c>
    </row>
    <row r="7" spans="1:11" x14ac:dyDescent="0.25">
      <c r="A7" s="130" t="s">
        <v>8</v>
      </c>
      <c r="B7" s="131">
        <v>2</v>
      </c>
      <c r="C7" s="132" t="s">
        <v>261</v>
      </c>
      <c r="D7" s="82"/>
      <c r="E7" s="82"/>
      <c r="F7" s="82"/>
      <c r="G7" s="82" t="s">
        <v>262</v>
      </c>
      <c r="H7" s="82" t="s">
        <v>264</v>
      </c>
      <c r="I7" s="82">
        <v>17</v>
      </c>
      <c r="J7" s="82" t="s">
        <v>382</v>
      </c>
      <c r="K7" s="97">
        <v>26</v>
      </c>
    </row>
    <row r="8" spans="1:11" x14ac:dyDescent="0.25">
      <c r="A8" s="86" t="s">
        <v>8</v>
      </c>
      <c r="B8" s="87" t="s">
        <v>52</v>
      </c>
      <c r="C8" s="88" t="s">
        <v>255</v>
      </c>
      <c r="D8" s="88"/>
      <c r="E8" s="88"/>
      <c r="F8" s="88"/>
      <c r="G8" s="88" t="s">
        <v>256</v>
      </c>
      <c r="H8" s="88"/>
      <c r="I8" s="88">
        <v>10</v>
      </c>
      <c r="J8" s="88"/>
      <c r="K8" s="73"/>
    </row>
    <row r="9" spans="1:11" x14ac:dyDescent="0.25">
      <c r="A9" s="86" t="s">
        <v>8</v>
      </c>
      <c r="B9" s="87" t="s">
        <v>52</v>
      </c>
      <c r="C9" s="88" t="s">
        <v>259</v>
      </c>
      <c r="D9" s="88"/>
      <c r="E9" s="88"/>
      <c r="F9" s="88"/>
      <c r="G9" s="88" t="s">
        <v>260</v>
      </c>
      <c r="H9" s="88"/>
      <c r="I9" s="88">
        <v>8</v>
      </c>
      <c r="J9" s="88"/>
      <c r="K9" s="73"/>
    </row>
    <row r="10" spans="1:11" ht="15.75" thickBot="1" x14ac:dyDescent="0.3">
      <c r="A10" s="84"/>
      <c r="B10" s="85"/>
      <c r="C10" s="83"/>
      <c r="D10" s="85"/>
      <c r="E10" s="83"/>
      <c r="F10" s="83"/>
      <c r="G10" s="83"/>
      <c r="H10" s="83"/>
      <c r="I10" s="85"/>
    </row>
    <row r="11" spans="1:11" ht="16.5" thickTop="1" thickBot="1" x14ac:dyDescent="0.3">
      <c r="A11" s="24" t="s">
        <v>19</v>
      </c>
      <c r="B11" s="34" t="s">
        <v>55</v>
      </c>
      <c r="C11" s="24" t="s">
        <v>7</v>
      </c>
      <c r="D11" s="34" t="s">
        <v>1</v>
      </c>
      <c r="E11" s="24" t="s">
        <v>2</v>
      </c>
      <c r="F11" s="24" t="s">
        <v>3</v>
      </c>
      <c r="G11" s="24" t="s">
        <v>4</v>
      </c>
      <c r="H11" s="24" t="s">
        <v>5</v>
      </c>
      <c r="I11" s="80" t="s">
        <v>363</v>
      </c>
      <c r="J11" s="24" t="s">
        <v>6</v>
      </c>
      <c r="K11" s="25" t="s">
        <v>54</v>
      </c>
    </row>
    <row r="12" spans="1:11" ht="15.75" thickTop="1" x14ac:dyDescent="0.25">
      <c r="A12" s="142" t="s">
        <v>11</v>
      </c>
      <c r="B12" s="122">
        <v>1</v>
      </c>
      <c r="C12" s="123" t="s">
        <v>120</v>
      </c>
      <c r="D12" s="7"/>
      <c r="E12" s="144" t="s">
        <v>121</v>
      </c>
      <c r="F12" s="3" t="s">
        <v>202</v>
      </c>
      <c r="G12" s="3"/>
      <c r="H12" s="3" t="s">
        <v>267</v>
      </c>
      <c r="I12" s="102">
        <v>27</v>
      </c>
      <c r="J12" s="3" t="s">
        <v>411</v>
      </c>
      <c r="K12" s="94">
        <f>18+9+7</f>
        <v>34</v>
      </c>
    </row>
    <row r="13" spans="1:11" x14ac:dyDescent="0.25">
      <c r="A13" s="142" t="s">
        <v>11</v>
      </c>
      <c r="B13" s="115">
        <v>2</v>
      </c>
      <c r="C13" s="97" t="s">
        <v>33</v>
      </c>
      <c r="D13" s="2" t="s">
        <v>73</v>
      </c>
      <c r="E13" s="1" t="s">
        <v>126</v>
      </c>
      <c r="F13" s="1" t="s">
        <v>201</v>
      </c>
      <c r="G13" s="89" t="s">
        <v>250</v>
      </c>
      <c r="H13" s="1" t="s">
        <v>272</v>
      </c>
      <c r="I13" s="64">
        <v>32</v>
      </c>
      <c r="J13" s="89" t="s">
        <v>426</v>
      </c>
      <c r="K13" s="94">
        <f>10+7+9+6</f>
        <v>32</v>
      </c>
    </row>
    <row r="14" spans="1:11" x14ac:dyDescent="0.25">
      <c r="A14" s="142" t="s">
        <v>11</v>
      </c>
      <c r="B14" s="115">
        <v>3</v>
      </c>
      <c r="C14" s="97" t="s">
        <v>40</v>
      </c>
      <c r="D14" s="2" t="s">
        <v>75</v>
      </c>
      <c r="E14" s="1"/>
      <c r="F14" s="1" t="s">
        <v>203</v>
      </c>
      <c r="G14" s="1" t="s">
        <v>249</v>
      </c>
      <c r="H14" s="1"/>
      <c r="I14" s="64">
        <v>21</v>
      </c>
      <c r="J14" s="1" t="s">
        <v>422</v>
      </c>
      <c r="K14" s="94">
        <f>16+7+6</f>
        <v>29</v>
      </c>
    </row>
    <row r="15" spans="1:11" x14ac:dyDescent="0.25">
      <c r="A15" s="15" t="s">
        <v>11</v>
      </c>
      <c r="B15" s="35" t="s">
        <v>52</v>
      </c>
      <c r="C15" s="1" t="s">
        <v>122</v>
      </c>
      <c r="D15" s="37"/>
      <c r="E15" s="1" t="s">
        <v>123</v>
      </c>
      <c r="F15" s="1"/>
      <c r="G15" s="1" t="s">
        <v>242</v>
      </c>
      <c r="H15" s="1"/>
      <c r="I15" s="64">
        <v>19</v>
      </c>
      <c r="J15" s="1"/>
      <c r="K15" s="17">
        <v>19</v>
      </c>
    </row>
    <row r="16" spans="1:11" x14ac:dyDescent="0.25">
      <c r="A16" s="15" t="s">
        <v>11</v>
      </c>
      <c r="B16" s="35" t="s">
        <v>52</v>
      </c>
      <c r="C16" s="1" t="s">
        <v>199</v>
      </c>
      <c r="D16" s="2"/>
      <c r="E16" s="1"/>
      <c r="F16" s="1" t="s">
        <v>200</v>
      </c>
      <c r="G16" s="1"/>
      <c r="H16" s="1"/>
      <c r="I16" s="64">
        <v>10</v>
      </c>
      <c r="J16" s="1"/>
      <c r="K16" s="17">
        <v>10</v>
      </c>
    </row>
    <row r="17" spans="1:11" x14ac:dyDescent="0.25">
      <c r="A17" s="15" t="s">
        <v>11</v>
      </c>
      <c r="B17" s="35" t="s">
        <v>52</v>
      </c>
      <c r="C17" s="1" t="s">
        <v>265</v>
      </c>
      <c r="D17" s="2"/>
      <c r="E17" s="1"/>
      <c r="F17" s="1"/>
      <c r="G17" s="1"/>
      <c r="H17" s="1" t="s">
        <v>266</v>
      </c>
      <c r="I17" s="64">
        <v>10</v>
      </c>
      <c r="J17" s="1"/>
      <c r="K17" s="17">
        <v>10</v>
      </c>
    </row>
    <row r="18" spans="1:11" x14ac:dyDescent="0.25">
      <c r="A18" s="15" t="s">
        <v>11</v>
      </c>
      <c r="B18" s="35" t="s">
        <v>52</v>
      </c>
      <c r="C18" s="1" t="s">
        <v>247</v>
      </c>
      <c r="D18" s="37"/>
      <c r="E18" s="1"/>
      <c r="F18" s="1"/>
      <c r="G18" s="1" t="s">
        <v>248</v>
      </c>
      <c r="H18" s="1" t="s">
        <v>277</v>
      </c>
      <c r="I18" s="64">
        <v>10</v>
      </c>
      <c r="J18" s="1"/>
      <c r="K18" s="17">
        <v>10</v>
      </c>
    </row>
    <row r="19" spans="1:11" x14ac:dyDescent="0.25">
      <c r="A19" s="15" t="s">
        <v>11</v>
      </c>
      <c r="B19" s="35" t="s">
        <v>52</v>
      </c>
      <c r="C19" s="1" t="s">
        <v>342</v>
      </c>
      <c r="D19" s="2"/>
      <c r="E19" s="1"/>
      <c r="F19" s="1"/>
      <c r="G19" s="1"/>
      <c r="H19" s="1"/>
      <c r="I19" s="64"/>
      <c r="J19" s="1" t="s">
        <v>420</v>
      </c>
      <c r="K19" s="17">
        <v>10</v>
      </c>
    </row>
    <row r="20" spans="1:11" x14ac:dyDescent="0.25">
      <c r="A20" s="15" t="s">
        <v>11</v>
      </c>
      <c r="B20" s="35" t="s">
        <v>52</v>
      </c>
      <c r="C20" s="1" t="s">
        <v>36</v>
      </c>
      <c r="D20" s="2" t="s">
        <v>74</v>
      </c>
      <c r="E20" s="1"/>
      <c r="F20" s="1"/>
      <c r="G20" s="1"/>
      <c r="H20" s="1"/>
      <c r="I20" s="64">
        <v>9</v>
      </c>
      <c r="J20" s="1"/>
      <c r="K20" s="17">
        <v>9</v>
      </c>
    </row>
    <row r="21" spans="1:11" x14ac:dyDescent="0.25">
      <c r="A21" s="15" t="s">
        <v>11</v>
      </c>
      <c r="B21" s="35" t="s">
        <v>52</v>
      </c>
      <c r="C21" s="1" t="s">
        <v>243</v>
      </c>
      <c r="D21" s="37"/>
      <c r="E21" s="1"/>
      <c r="F21" s="1"/>
      <c r="G21" s="1" t="s">
        <v>244</v>
      </c>
      <c r="H21" s="1"/>
      <c r="I21" s="64">
        <v>9</v>
      </c>
      <c r="J21" s="1"/>
      <c r="K21" s="17">
        <v>9</v>
      </c>
    </row>
    <row r="22" spans="1:11" x14ac:dyDescent="0.25">
      <c r="A22" s="15" t="s">
        <v>11</v>
      </c>
      <c r="B22" s="35" t="s">
        <v>52</v>
      </c>
      <c r="C22" s="1" t="s">
        <v>39</v>
      </c>
      <c r="D22" s="2" t="s">
        <v>77</v>
      </c>
      <c r="E22" s="1"/>
      <c r="F22" s="1" t="s">
        <v>210</v>
      </c>
      <c r="G22" s="1"/>
      <c r="H22" s="1"/>
      <c r="I22" s="64">
        <v>9</v>
      </c>
      <c r="J22" s="1"/>
      <c r="K22" s="17">
        <v>9</v>
      </c>
    </row>
    <row r="23" spans="1:11" x14ac:dyDescent="0.25">
      <c r="A23" s="15" t="s">
        <v>11</v>
      </c>
      <c r="B23" s="35" t="s">
        <v>52</v>
      </c>
      <c r="C23" s="1" t="s">
        <v>335</v>
      </c>
      <c r="D23" s="2"/>
      <c r="E23" s="1"/>
      <c r="F23" s="1"/>
      <c r="G23" s="1"/>
      <c r="H23" s="1"/>
      <c r="I23" s="64"/>
      <c r="J23" s="1" t="s">
        <v>421</v>
      </c>
      <c r="K23" s="17">
        <v>9</v>
      </c>
    </row>
    <row r="24" spans="1:11" x14ac:dyDescent="0.25">
      <c r="A24" s="15" t="s">
        <v>11</v>
      </c>
      <c r="B24" s="35" t="s">
        <v>52</v>
      </c>
      <c r="C24" s="1" t="s">
        <v>245</v>
      </c>
      <c r="D24" s="37"/>
      <c r="E24" s="1"/>
      <c r="F24" s="1"/>
      <c r="G24" s="1" t="s">
        <v>246</v>
      </c>
      <c r="H24" s="1"/>
      <c r="I24" s="64">
        <v>8</v>
      </c>
      <c r="J24" s="1"/>
      <c r="K24" s="17">
        <v>8</v>
      </c>
    </row>
    <row r="25" spans="1:11" x14ac:dyDescent="0.25">
      <c r="A25" s="15" t="s">
        <v>11</v>
      </c>
      <c r="B25" s="35" t="s">
        <v>52</v>
      </c>
      <c r="C25" s="1" t="s">
        <v>268</v>
      </c>
      <c r="D25" s="37"/>
      <c r="E25" s="1"/>
      <c r="F25" s="1"/>
      <c r="G25" s="1"/>
      <c r="H25" s="1" t="s">
        <v>269</v>
      </c>
      <c r="I25" s="64">
        <v>8</v>
      </c>
      <c r="J25" s="1"/>
      <c r="K25" s="17">
        <v>8</v>
      </c>
    </row>
    <row r="26" spans="1:11" x14ac:dyDescent="0.25">
      <c r="A26" s="15" t="s">
        <v>11</v>
      </c>
      <c r="B26" s="35" t="s">
        <v>52</v>
      </c>
      <c r="C26" s="1" t="s">
        <v>124</v>
      </c>
      <c r="D26" s="37"/>
      <c r="E26" s="1" t="s">
        <v>125</v>
      </c>
      <c r="F26" s="1"/>
      <c r="G26" s="1"/>
      <c r="H26" s="1"/>
      <c r="I26" s="64">
        <v>8</v>
      </c>
      <c r="J26" s="1"/>
      <c r="K26" s="17">
        <v>8</v>
      </c>
    </row>
    <row r="27" spans="1:11" x14ac:dyDescent="0.25">
      <c r="A27" s="15" t="s">
        <v>11</v>
      </c>
      <c r="B27" s="35" t="s">
        <v>52</v>
      </c>
      <c r="C27" s="1" t="s">
        <v>270</v>
      </c>
      <c r="D27" s="2"/>
      <c r="E27" s="1"/>
      <c r="F27" s="1"/>
      <c r="G27" s="1"/>
      <c r="H27" s="1" t="s">
        <v>271</v>
      </c>
      <c r="I27" s="64">
        <v>7</v>
      </c>
      <c r="J27" s="1"/>
      <c r="K27" s="17">
        <v>7</v>
      </c>
    </row>
    <row r="28" spans="1:11" x14ac:dyDescent="0.25">
      <c r="A28" s="15" t="s">
        <v>11</v>
      </c>
      <c r="B28" s="35" t="s">
        <v>52</v>
      </c>
      <c r="C28" s="1" t="s">
        <v>35</v>
      </c>
      <c r="D28" s="37" t="s">
        <v>76</v>
      </c>
      <c r="E28" s="1"/>
      <c r="F28" s="1"/>
      <c r="G28" s="1"/>
      <c r="H28" s="1"/>
      <c r="I28" s="64">
        <v>7</v>
      </c>
      <c r="J28" s="1"/>
      <c r="K28" s="17">
        <v>7</v>
      </c>
    </row>
    <row r="29" spans="1:11" x14ac:dyDescent="0.25">
      <c r="A29" s="15" t="s">
        <v>11</v>
      </c>
      <c r="B29" s="35" t="s">
        <v>52</v>
      </c>
      <c r="C29" s="1" t="s">
        <v>204</v>
      </c>
      <c r="D29" s="37"/>
      <c r="E29" s="1"/>
      <c r="F29" s="1" t="s">
        <v>205</v>
      </c>
      <c r="G29" s="1"/>
      <c r="H29" s="1"/>
      <c r="I29" s="64">
        <v>6</v>
      </c>
      <c r="J29" s="1"/>
      <c r="K29" s="17">
        <v>6</v>
      </c>
    </row>
    <row r="30" spans="1:11" x14ac:dyDescent="0.25">
      <c r="A30" s="15" t="s">
        <v>11</v>
      </c>
      <c r="B30" s="35" t="s">
        <v>52</v>
      </c>
      <c r="C30" s="1" t="s">
        <v>119</v>
      </c>
      <c r="D30" s="37"/>
      <c r="E30" s="1" t="s">
        <v>127</v>
      </c>
      <c r="F30" s="1"/>
      <c r="G30" s="1"/>
      <c r="H30" s="1"/>
      <c r="I30" s="64">
        <v>6</v>
      </c>
      <c r="J30" s="1"/>
      <c r="K30" s="17">
        <v>6</v>
      </c>
    </row>
    <row r="31" spans="1:11" x14ac:dyDescent="0.25">
      <c r="A31" s="15" t="s">
        <v>11</v>
      </c>
      <c r="B31" s="35" t="s">
        <v>52</v>
      </c>
      <c r="C31" s="1" t="s">
        <v>128</v>
      </c>
      <c r="D31" s="37"/>
      <c r="E31" s="1" t="s">
        <v>127</v>
      </c>
      <c r="F31" s="1"/>
      <c r="G31" s="1"/>
      <c r="H31" s="1"/>
      <c r="I31" s="64">
        <v>6</v>
      </c>
      <c r="J31" s="1"/>
      <c r="K31" s="17">
        <v>6</v>
      </c>
    </row>
    <row r="32" spans="1:11" x14ac:dyDescent="0.25">
      <c r="A32" s="15" t="s">
        <v>11</v>
      </c>
      <c r="B32" s="35" t="s">
        <v>52</v>
      </c>
      <c r="C32" s="1" t="s">
        <v>349</v>
      </c>
      <c r="D32" s="2"/>
      <c r="E32" s="1"/>
      <c r="F32" s="1"/>
      <c r="G32" s="1"/>
      <c r="H32" s="1"/>
      <c r="I32" s="64"/>
      <c r="J32" s="1" t="s">
        <v>423</v>
      </c>
      <c r="K32" s="17">
        <v>6</v>
      </c>
    </row>
    <row r="33" spans="1:11" x14ac:dyDescent="0.25">
      <c r="A33" s="15" t="s">
        <v>11</v>
      </c>
      <c r="B33" s="35" t="s">
        <v>52</v>
      </c>
      <c r="C33" s="1" t="s">
        <v>273</v>
      </c>
      <c r="D33" s="37"/>
      <c r="E33" s="1"/>
      <c r="F33" s="1"/>
      <c r="G33" s="1"/>
      <c r="H33" s="1" t="s">
        <v>274</v>
      </c>
      <c r="I33" s="64">
        <v>5</v>
      </c>
      <c r="J33" s="1"/>
      <c r="K33" s="17">
        <v>5</v>
      </c>
    </row>
    <row r="34" spans="1:11" x14ac:dyDescent="0.25">
      <c r="A34" s="15" t="s">
        <v>11</v>
      </c>
      <c r="B34" s="35" t="s">
        <v>52</v>
      </c>
      <c r="C34" s="1" t="s">
        <v>206</v>
      </c>
      <c r="D34" s="2"/>
      <c r="E34" s="1"/>
      <c r="F34" s="1" t="s">
        <v>207</v>
      </c>
      <c r="G34" s="1"/>
      <c r="H34" s="1"/>
      <c r="I34" s="64">
        <v>5</v>
      </c>
      <c r="J34" s="1"/>
      <c r="K34" s="17">
        <v>5</v>
      </c>
    </row>
    <row r="35" spans="1:11" x14ac:dyDescent="0.25">
      <c r="A35" s="15" t="s">
        <v>11</v>
      </c>
      <c r="B35" s="35" t="s">
        <v>52</v>
      </c>
      <c r="C35" s="1" t="s">
        <v>37</v>
      </c>
      <c r="D35" s="2" t="s">
        <v>78</v>
      </c>
      <c r="E35" s="1"/>
      <c r="F35" s="1"/>
      <c r="G35" s="1"/>
      <c r="H35" s="1"/>
      <c r="I35" s="64">
        <v>5</v>
      </c>
      <c r="J35" s="1"/>
      <c r="K35" s="17">
        <v>5</v>
      </c>
    </row>
    <row r="36" spans="1:11" x14ac:dyDescent="0.25">
      <c r="A36" s="15" t="s">
        <v>11</v>
      </c>
      <c r="B36" s="35" t="s">
        <v>52</v>
      </c>
      <c r="C36" s="1" t="s">
        <v>337</v>
      </c>
      <c r="D36" s="2"/>
      <c r="E36" s="1"/>
      <c r="F36" s="1"/>
      <c r="G36" s="1"/>
      <c r="H36" s="1"/>
      <c r="I36" s="64"/>
      <c r="J36" s="1" t="s">
        <v>424</v>
      </c>
      <c r="K36" s="17">
        <v>5</v>
      </c>
    </row>
    <row r="37" spans="1:11" x14ac:dyDescent="0.25">
      <c r="A37" s="15" t="s">
        <v>11</v>
      </c>
      <c r="B37" s="35" t="s">
        <v>52</v>
      </c>
      <c r="C37" s="1" t="s">
        <v>275</v>
      </c>
      <c r="D37" s="37"/>
      <c r="E37" s="1"/>
      <c r="F37" s="1"/>
      <c r="G37" s="1"/>
      <c r="H37" s="1" t="s">
        <v>276</v>
      </c>
      <c r="I37" s="64">
        <v>4</v>
      </c>
      <c r="J37" s="1"/>
      <c r="K37" s="17">
        <v>4</v>
      </c>
    </row>
    <row r="38" spans="1:11" x14ac:dyDescent="0.25">
      <c r="A38" s="15" t="s">
        <v>11</v>
      </c>
      <c r="B38" s="35" t="s">
        <v>52</v>
      </c>
      <c r="C38" s="1" t="s">
        <v>251</v>
      </c>
      <c r="D38" s="37"/>
      <c r="E38" s="1"/>
      <c r="F38" s="1"/>
      <c r="G38" s="1" t="s">
        <v>252</v>
      </c>
      <c r="H38" s="1"/>
      <c r="I38" s="64">
        <v>4</v>
      </c>
      <c r="J38" s="1"/>
      <c r="K38" s="17">
        <v>4</v>
      </c>
    </row>
    <row r="39" spans="1:11" x14ac:dyDescent="0.25">
      <c r="A39" s="15" t="s">
        <v>11</v>
      </c>
      <c r="B39" s="35" t="s">
        <v>52</v>
      </c>
      <c r="C39" s="1" t="s">
        <v>209</v>
      </c>
      <c r="D39" s="2"/>
      <c r="E39" s="1"/>
      <c r="F39" s="1" t="s">
        <v>208</v>
      </c>
      <c r="G39" s="1"/>
      <c r="H39" s="1"/>
      <c r="I39" s="64">
        <v>4</v>
      </c>
      <c r="J39" s="1"/>
      <c r="K39" s="17">
        <v>4</v>
      </c>
    </row>
    <row r="40" spans="1:11" x14ac:dyDescent="0.25">
      <c r="A40" s="15" t="s">
        <v>11</v>
      </c>
      <c r="B40" s="35" t="s">
        <v>52</v>
      </c>
      <c r="C40" s="1" t="s">
        <v>34</v>
      </c>
      <c r="D40" s="37" t="s">
        <v>79</v>
      </c>
      <c r="E40" s="1"/>
      <c r="F40" s="1"/>
      <c r="G40" s="1"/>
      <c r="H40" s="1"/>
      <c r="I40" s="64">
        <v>4</v>
      </c>
      <c r="J40" s="1"/>
      <c r="K40" s="17">
        <v>4</v>
      </c>
    </row>
    <row r="41" spans="1:11" x14ac:dyDescent="0.25">
      <c r="A41" s="15" t="s">
        <v>11</v>
      </c>
      <c r="B41" s="35" t="s">
        <v>52</v>
      </c>
      <c r="C41" s="1" t="s">
        <v>278</v>
      </c>
      <c r="D41" s="37"/>
      <c r="E41" s="1"/>
      <c r="F41" s="1"/>
      <c r="G41" s="1"/>
      <c r="H41" s="1" t="s">
        <v>279</v>
      </c>
      <c r="I41" s="64">
        <v>2</v>
      </c>
      <c r="J41" s="1" t="s">
        <v>427</v>
      </c>
      <c r="K41" s="17">
        <v>4</v>
      </c>
    </row>
    <row r="42" spans="1:11" x14ac:dyDescent="0.25">
      <c r="A42" s="15" t="s">
        <v>11</v>
      </c>
      <c r="B42" s="35" t="s">
        <v>52</v>
      </c>
      <c r="C42" s="1" t="s">
        <v>345</v>
      </c>
      <c r="D42" s="2"/>
      <c r="E42" s="1"/>
      <c r="F42" s="1"/>
      <c r="G42" s="1"/>
      <c r="H42" s="1"/>
      <c r="I42" s="64"/>
      <c r="J42" s="1" t="s">
        <v>425</v>
      </c>
      <c r="K42" s="17">
        <v>4</v>
      </c>
    </row>
    <row r="43" spans="1:11" x14ac:dyDescent="0.25">
      <c r="A43" s="15" t="s">
        <v>11</v>
      </c>
      <c r="B43" s="35" t="s">
        <v>52</v>
      </c>
      <c r="C43" s="1" t="s">
        <v>253</v>
      </c>
      <c r="D43" s="37"/>
      <c r="E43" s="1"/>
      <c r="F43" s="1"/>
      <c r="G43" s="1" t="s">
        <v>254</v>
      </c>
      <c r="H43" s="1"/>
      <c r="I43" s="64">
        <v>3</v>
      </c>
      <c r="J43" s="1"/>
      <c r="K43" s="17">
        <v>3</v>
      </c>
    </row>
    <row r="44" spans="1:11" x14ac:dyDescent="0.25">
      <c r="A44" s="15" t="s">
        <v>11</v>
      </c>
      <c r="B44" s="35" t="s">
        <v>52</v>
      </c>
      <c r="C44" s="1" t="s">
        <v>38</v>
      </c>
      <c r="D44" s="2" t="s">
        <v>80</v>
      </c>
      <c r="E44" s="1"/>
      <c r="F44" s="1"/>
      <c r="G44" s="1"/>
      <c r="H44" s="1"/>
      <c r="I44" s="64">
        <v>3</v>
      </c>
      <c r="J44" s="1"/>
      <c r="K44" s="17">
        <v>3</v>
      </c>
    </row>
    <row r="45" spans="1:11" x14ac:dyDescent="0.25">
      <c r="A45" s="15" t="s">
        <v>11</v>
      </c>
      <c r="B45" s="35" t="s">
        <v>52</v>
      </c>
      <c r="C45" s="1" t="s">
        <v>339</v>
      </c>
      <c r="D45" s="2"/>
      <c r="E45" s="1"/>
      <c r="F45" s="1"/>
      <c r="G45" s="1"/>
      <c r="H45" s="1"/>
      <c r="I45" s="64"/>
      <c r="J45" s="1" t="s">
        <v>427</v>
      </c>
      <c r="K45" s="17">
        <v>2</v>
      </c>
    </row>
    <row r="46" spans="1:11" x14ac:dyDescent="0.25">
      <c r="A46" s="15" t="s">
        <v>11</v>
      </c>
      <c r="B46" s="35" t="s">
        <v>52</v>
      </c>
      <c r="C46" s="1" t="s">
        <v>280</v>
      </c>
      <c r="D46" s="37"/>
      <c r="E46" s="1"/>
      <c r="F46" s="1"/>
      <c r="G46" s="1"/>
      <c r="H46" s="1" t="s">
        <v>281</v>
      </c>
      <c r="I46" s="64">
        <v>1</v>
      </c>
      <c r="J46" s="1"/>
      <c r="K46" s="17">
        <v>1</v>
      </c>
    </row>
    <row r="47" spans="1:11" x14ac:dyDescent="0.25">
      <c r="A47" s="15" t="s">
        <v>11</v>
      </c>
      <c r="B47" s="35" t="s">
        <v>52</v>
      </c>
      <c r="C47" s="1" t="s">
        <v>336</v>
      </c>
      <c r="D47" s="2"/>
      <c r="E47" s="1"/>
      <c r="F47" s="1"/>
      <c r="G47" s="1"/>
      <c r="H47" s="1"/>
      <c r="I47" s="64"/>
      <c r="J47" s="1">
        <v>1</v>
      </c>
      <c r="K47" s="17">
        <v>1</v>
      </c>
    </row>
    <row r="48" spans="1:11" x14ac:dyDescent="0.25">
      <c r="A48" s="15" t="s">
        <v>11</v>
      </c>
      <c r="B48" s="35" t="s">
        <v>52</v>
      </c>
      <c r="C48" s="1" t="s">
        <v>340</v>
      </c>
      <c r="D48" s="2"/>
      <c r="E48" s="1"/>
      <c r="F48" s="1"/>
      <c r="G48" s="1"/>
      <c r="H48" s="1"/>
      <c r="I48" s="64"/>
      <c r="J48" s="1">
        <v>1</v>
      </c>
      <c r="K48" s="17">
        <v>1</v>
      </c>
    </row>
    <row r="49" spans="1:11" x14ac:dyDescent="0.25">
      <c r="A49" s="15" t="s">
        <v>11</v>
      </c>
      <c r="B49" s="35" t="s">
        <v>52</v>
      </c>
      <c r="C49" s="1" t="s">
        <v>343</v>
      </c>
      <c r="D49" s="2"/>
      <c r="E49" s="1"/>
      <c r="F49" s="1"/>
      <c r="G49" s="1"/>
      <c r="H49" s="1"/>
      <c r="I49" s="64"/>
      <c r="J49" s="1">
        <v>1</v>
      </c>
      <c r="K49" s="17">
        <v>1</v>
      </c>
    </row>
    <row r="50" spans="1:11" x14ac:dyDescent="0.25">
      <c r="A50" s="15" t="s">
        <v>11</v>
      </c>
      <c r="B50" s="35" t="s">
        <v>52</v>
      </c>
      <c r="C50" s="1" t="s">
        <v>347</v>
      </c>
      <c r="D50" s="2"/>
      <c r="E50" s="1"/>
      <c r="F50" s="1"/>
      <c r="G50" s="1"/>
      <c r="H50" s="1"/>
      <c r="I50" s="64"/>
      <c r="J50" s="1">
        <v>1</v>
      </c>
      <c r="K50" s="17">
        <v>1</v>
      </c>
    </row>
    <row r="51" spans="1:11" x14ac:dyDescent="0.25">
      <c r="A51" s="15" t="s">
        <v>11</v>
      </c>
      <c r="B51" s="35" t="s">
        <v>52</v>
      </c>
      <c r="C51" s="1" t="s">
        <v>348</v>
      </c>
      <c r="D51" s="2"/>
      <c r="E51" s="1"/>
      <c r="F51" s="1"/>
      <c r="G51" s="1"/>
      <c r="H51" s="1"/>
      <c r="I51" s="64"/>
      <c r="J51" s="1">
        <v>1</v>
      </c>
      <c r="K51" s="17">
        <v>1</v>
      </c>
    </row>
    <row r="52" spans="1:11" x14ac:dyDescent="0.25">
      <c r="A52" s="15" t="s">
        <v>11</v>
      </c>
      <c r="B52" s="35" t="s">
        <v>52</v>
      </c>
      <c r="C52" s="1" t="s">
        <v>350</v>
      </c>
      <c r="D52" s="2"/>
      <c r="E52" s="1"/>
      <c r="F52" s="1"/>
      <c r="G52" s="1"/>
      <c r="H52" s="1"/>
      <c r="I52" s="64"/>
      <c r="J52" s="1">
        <v>1</v>
      </c>
      <c r="K52" s="17">
        <v>1</v>
      </c>
    </row>
    <row r="53" spans="1:11" x14ac:dyDescent="0.25">
      <c r="A53" s="15" t="s">
        <v>11</v>
      </c>
      <c r="B53" s="35" t="s">
        <v>52</v>
      </c>
      <c r="C53" s="1" t="s">
        <v>351</v>
      </c>
      <c r="D53" s="2"/>
      <c r="E53" s="1"/>
      <c r="F53" s="1"/>
      <c r="G53" s="1"/>
      <c r="H53" s="1"/>
      <c r="I53" s="64"/>
      <c r="J53" s="1">
        <v>1</v>
      </c>
      <c r="K53" s="17">
        <v>1</v>
      </c>
    </row>
    <row r="54" spans="1:11" x14ac:dyDescent="0.25">
      <c r="A54" s="15" t="s">
        <v>11</v>
      </c>
      <c r="B54" s="35" t="s">
        <v>52</v>
      </c>
      <c r="C54" s="1" t="s">
        <v>344</v>
      </c>
      <c r="D54" s="2"/>
      <c r="E54" s="1"/>
      <c r="F54" s="1"/>
      <c r="G54" s="1"/>
      <c r="H54" s="1"/>
      <c r="I54" s="64"/>
      <c r="J54" s="1">
        <v>1</v>
      </c>
      <c r="K54" s="17">
        <v>1</v>
      </c>
    </row>
    <row r="55" spans="1:11" x14ac:dyDescent="0.25">
      <c r="A55" s="15" t="s">
        <v>11</v>
      </c>
      <c r="B55" s="35" t="s">
        <v>52</v>
      </c>
      <c r="C55" s="1" t="s">
        <v>346</v>
      </c>
      <c r="D55" s="2"/>
      <c r="E55" s="1"/>
      <c r="F55" s="1"/>
      <c r="G55" s="1"/>
      <c r="H55" s="1"/>
      <c r="I55" s="64"/>
      <c r="J55" s="1">
        <v>1</v>
      </c>
      <c r="K55" s="17">
        <v>1</v>
      </c>
    </row>
    <row r="56" spans="1:11" x14ac:dyDescent="0.25">
      <c r="A56" s="15" t="s">
        <v>11</v>
      </c>
      <c r="B56" s="35" t="s">
        <v>52</v>
      </c>
      <c r="C56" s="1" t="s">
        <v>338</v>
      </c>
      <c r="D56" s="2"/>
      <c r="E56" s="1"/>
      <c r="F56" s="1"/>
      <c r="G56" s="1"/>
      <c r="H56" s="1"/>
      <c r="I56" s="64"/>
      <c r="J56" s="1">
        <v>1</v>
      </c>
      <c r="K56" s="17">
        <v>1</v>
      </c>
    </row>
    <row r="57" spans="1:11" x14ac:dyDescent="0.25">
      <c r="A57" s="69" t="s">
        <v>11</v>
      </c>
      <c r="B57" s="51" t="s">
        <v>132</v>
      </c>
      <c r="C57" s="52" t="s">
        <v>43</v>
      </c>
      <c r="D57" s="53"/>
      <c r="E57" s="67" t="s">
        <v>164</v>
      </c>
      <c r="F57" s="52"/>
      <c r="G57" s="52"/>
      <c r="H57" s="52"/>
      <c r="I57" s="66" t="s">
        <v>132</v>
      </c>
      <c r="J57" s="52"/>
      <c r="K57" s="55" t="s">
        <v>132</v>
      </c>
    </row>
    <row r="58" spans="1:11" x14ac:dyDescent="0.25">
      <c r="A58" s="69" t="s">
        <v>11</v>
      </c>
      <c r="B58" s="51" t="s">
        <v>132</v>
      </c>
      <c r="C58" s="52" t="s">
        <v>114</v>
      </c>
      <c r="D58" s="53"/>
      <c r="E58" s="67" t="s">
        <v>165</v>
      </c>
      <c r="F58" s="52"/>
      <c r="G58" s="52"/>
      <c r="H58" s="52"/>
      <c r="I58" s="66" t="s">
        <v>132</v>
      </c>
      <c r="J58" s="52"/>
      <c r="K58" s="55" t="s">
        <v>132</v>
      </c>
    </row>
    <row r="59" spans="1:11" x14ac:dyDescent="0.25">
      <c r="A59" s="69" t="s">
        <v>11</v>
      </c>
      <c r="B59" s="51" t="s">
        <v>132</v>
      </c>
      <c r="C59" s="52" t="s">
        <v>341</v>
      </c>
      <c r="D59" s="53"/>
      <c r="E59" s="52"/>
      <c r="F59" s="52"/>
      <c r="G59" s="52"/>
      <c r="H59" s="52"/>
      <c r="I59" s="66" t="s">
        <v>132</v>
      </c>
      <c r="J59" s="52">
        <v>0.66830000000000001</v>
      </c>
      <c r="K59" s="55" t="s">
        <v>132</v>
      </c>
    </row>
    <row r="60" spans="1:11" x14ac:dyDescent="0.25">
      <c r="A60" s="69" t="s">
        <v>11</v>
      </c>
      <c r="B60" s="51" t="s">
        <v>132</v>
      </c>
      <c r="C60" s="58" t="s">
        <v>419</v>
      </c>
      <c r="D60" s="53"/>
      <c r="E60" s="70"/>
      <c r="F60" s="58"/>
      <c r="G60" s="58"/>
      <c r="H60" s="58"/>
      <c r="I60" s="65"/>
      <c r="J60" s="58">
        <v>0.73</v>
      </c>
      <c r="K60" s="145" t="s">
        <v>132</v>
      </c>
    </row>
    <row r="61" spans="1:11" ht="15.75" thickBot="1" x14ac:dyDescent="0.3">
      <c r="A61" s="24" t="s">
        <v>19</v>
      </c>
      <c r="B61" s="34" t="s">
        <v>55</v>
      </c>
      <c r="C61" s="24" t="s">
        <v>7</v>
      </c>
      <c r="D61" s="34" t="s">
        <v>1</v>
      </c>
      <c r="E61" s="24" t="s">
        <v>2</v>
      </c>
      <c r="F61" s="24" t="s">
        <v>3</v>
      </c>
      <c r="G61" s="24" t="s">
        <v>4</v>
      </c>
      <c r="H61" s="24" t="s">
        <v>5</v>
      </c>
      <c r="I61" s="80" t="s">
        <v>363</v>
      </c>
      <c r="J61" s="24" t="s">
        <v>6</v>
      </c>
      <c r="K61" s="25" t="s">
        <v>54</v>
      </c>
    </row>
    <row r="62" spans="1:11" ht="15.75" thickTop="1" x14ac:dyDescent="0.25">
      <c r="A62" s="143" t="s">
        <v>12</v>
      </c>
      <c r="B62" s="113">
        <v>1</v>
      </c>
      <c r="C62" s="114" t="s">
        <v>47</v>
      </c>
      <c r="D62" s="38" t="s">
        <v>66</v>
      </c>
      <c r="E62" s="5" t="s">
        <v>168</v>
      </c>
      <c r="F62" s="5" t="s">
        <v>189</v>
      </c>
      <c r="G62" s="5" t="s">
        <v>227</v>
      </c>
      <c r="H62" s="89" t="s">
        <v>305</v>
      </c>
      <c r="I62" s="64">
        <v>33</v>
      </c>
      <c r="J62" s="89" t="s">
        <v>411</v>
      </c>
      <c r="K62" s="93">
        <f>18+8+7</f>
        <v>33</v>
      </c>
    </row>
    <row r="63" spans="1:11" x14ac:dyDescent="0.25">
      <c r="A63" s="143" t="s">
        <v>12</v>
      </c>
      <c r="B63" s="115">
        <v>2</v>
      </c>
      <c r="C63" s="97" t="s">
        <v>226</v>
      </c>
      <c r="D63" s="2"/>
      <c r="E63" s="1"/>
      <c r="F63" s="1"/>
      <c r="G63" s="1" t="s">
        <v>188</v>
      </c>
      <c r="H63" s="1" t="s">
        <v>288</v>
      </c>
      <c r="I63" s="64">
        <v>20</v>
      </c>
      <c r="J63" s="1" t="s">
        <v>409</v>
      </c>
      <c r="K63" s="94" t="s">
        <v>417</v>
      </c>
    </row>
    <row r="64" spans="1:11" x14ac:dyDescent="0.25">
      <c r="A64" s="143" t="s">
        <v>12</v>
      </c>
      <c r="B64" s="115">
        <v>3</v>
      </c>
      <c r="C64" s="97" t="s">
        <v>48</v>
      </c>
      <c r="D64" s="2" t="s">
        <v>63</v>
      </c>
      <c r="E64" s="1"/>
      <c r="F64" s="1"/>
      <c r="G64" s="1"/>
      <c r="H64" s="1" t="s">
        <v>289</v>
      </c>
      <c r="I64" s="64">
        <v>19</v>
      </c>
      <c r="J64" s="1" t="s">
        <v>408</v>
      </c>
      <c r="K64" s="94" t="s">
        <v>418</v>
      </c>
    </row>
    <row r="65" spans="1:11" x14ac:dyDescent="0.25">
      <c r="A65" s="16" t="s">
        <v>12</v>
      </c>
      <c r="B65" s="35">
        <v>4</v>
      </c>
      <c r="C65" s="1" t="s">
        <v>44</v>
      </c>
      <c r="D65" s="2" t="s">
        <v>64</v>
      </c>
      <c r="E65" s="1" t="s">
        <v>169</v>
      </c>
      <c r="F65" s="1" t="s">
        <v>196</v>
      </c>
      <c r="G65" s="1" t="s">
        <v>77</v>
      </c>
      <c r="H65" s="89" t="s">
        <v>302</v>
      </c>
      <c r="I65" s="64">
        <v>27</v>
      </c>
      <c r="J65" s="89" t="s">
        <v>416</v>
      </c>
      <c r="K65" s="94">
        <f>9+7+5+6</f>
        <v>27</v>
      </c>
    </row>
    <row r="66" spans="1:11" x14ac:dyDescent="0.25">
      <c r="A66" s="16" t="s">
        <v>12</v>
      </c>
      <c r="B66" s="35">
        <v>5</v>
      </c>
      <c r="C66" s="1" t="s">
        <v>50</v>
      </c>
      <c r="D66" s="2" t="s">
        <v>69</v>
      </c>
      <c r="E66" s="1"/>
      <c r="F66" s="1" t="s">
        <v>188</v>
      </c>
      <c r="G66" s="1" t="s">
        <v>237</v>
      </c>
      <c r="H66" s="1"/>
      <c r="I66" s="64">
        <v>18</v>
      </c>
      <c r="J66" s="1" t="s">
        <v>410</v>
      </c>
      <c r="K66" s="94">
        <f>18+8</f>
        <v>26</v>
      </c>
    </row>
    <row r="67" spans="1:11" x14ac:dyDescent="0.25">
      <c r="A67" s="16" t="s">
        <v>12</v>
      </c>
      <c r="B67" s="35">
        <v>6</v>
      </c>
      <c r="C67" s="1" t="s">
        <v>190</v>
      </c>
      <c r="D67" s="2"/>
      <c r="E67" s="1"/>
      <c r="F67" s="1" t="s">
        <v>191</v>
      </c>
      <c r="G67" s="1" t="s">
        <v>233</v>
      </c>
      <c r="H67" s="1" t="s">
        <v>292</v>
      </c>
      <c r="I67" s="64">
        <v>23</v>
      </c>
      <c r="J67" s="1">
        <v>1</v>
      </c>
      <c r="K67" s="94">
        <f>16+7+1</f>
        <v>24</v>
      </c>
    </row>
    <row r="68" spans="1:11" x14ac:dyDescent="0.25">
      <c r="A68" s="16" t="s">
        <v>12</v>
      </c>
      <c r="B68" s="35">
        <v>7</v>
      </c>
      <c r="C68" s="1" t="s">
        <v>112</v>
      </c>
      <c r="D68" s="2"/>
      <c r="E68" s="1" t="s">
        <v>175</v>
      </c>
      <c r="F68" s="1" t="s">
        <v>229</v>
      </c>
      <c r="G68" s="1"/>
      <c r="H68" s="1" t="s">
        <v>294</v>
      </c>
      <c r="I68" s="64">
        <v>10</v>
      </c>
      <c r="J68" s="1" t="s">
        <v>412</v>
      </c>
      <c r="K68" s="94">
        <f>16</f>
        <v>16</v>
      </c>
    </row>
    <row r="69" spans="1:11" x14ac:dyDescent="0.25">
      <c r="A69" s="16" t="s">
        <v>12</v>
      </c>
      <c r="B69" s="35">
        <v>8</v>
      </c>
      <c r="C69" s="1" t="s">
        <v>197</v>
      </c>
      <c r="D69" s="2"/>
      <c r="E69" s="1"/>
      <c r="F69" s="1" t="s">
        <v>228</v>
      </c>
      <c r="G69" s="1"/>
      <c r="H69" s="1" t="s">
        <v>297</v>
      </c>
      <c r="I69" s="64">
        <v>7</v>
      </c>
      <c r="J69" s="1" t="s">
        <v>416</v>
      </c>
      <c r="K69" s="94">
        <v>9</v>
      </c>
    </row>
    <row r="70" spans="1:11" x14ac:dyDescent="0.25">
      <c r="A70" s="16" t="s">
        <v>12</v>
      </c>
      <c r="B70" s="35" t="s">
        <v>52</v>
      </c>
      <c r="C70" s="1" t="s">
        <v>107</v>
      </c>
      <c r="D70" s="2"/>
      <c r="E70" s="1" t="s">
        <v>172</v>
      </c>
      <c r="F70" s="1"/>
      <c r="G70" s="1" t="s">
        <v>234</v>
      </c>
      <c r="H70" s="1"/>
      <c r="I70" s="64">
        <v>11</v>
      </c>
      <c r="J70" s="1"/>
      <c r="K70" s="17">
        <v>11</v>
      </c>
    </row>
    <row r="71" spans="1:11" x14ac:dyDescent="0.25">
      <c r="A71" s="16" t="s">
        <v>12</v>
      </c>
      <c r="B71" s="35" t="s">
        <v>52</v>
      </c>
      <c r="C71" s="1" t="s">
        <v>118</v>
      </c>
      <c r="D71" s="2"/>
      <c r="E71" s="1" t="s">
        <v>166</v>
      </c>
      <c r="F71" s="1"/>
      <c r="G71" s="1"/>
      <c r="H71" s="1"/>
      <c r="I71" s="64">
        <v>10</v>
      </c>
      <c r="J71" s="1"/>
      <c r="K71" s="17">
        <v>10</v>
      </c>
    </row>
    <row r="72" spans="1:11" x14ac:dyDescent="0.25">
      <c r="A72" s="16" t="s">
        <v>12</v>
      </c>
      <c r="B72" s="35" t="s">
        <v>52</v>
      </c>
      <c r="C72" s="1" t="s">
        <v>117</v>
      </c>
      <c r="D72" s="2"/>
      <c r="E72" s="1" t="s">
        <v>167</v>
      </c>
      <c r="F72" s="1"/>
      <c r="G72" s="1"/>
      <c r="H72" s="1"/>
      <c r="I72" s="64">
        <v>9</v>
      </c>
      <c r="J72" s="1"/>
      <c r="K72" s="17">
        <v>9</v>
      </c>
    </row>
    <row r="73" spans="1:11" x14ac:dyDescent="0.25">
      <c r="A73" s="16" t="s">
        <v>12</v>
      </c>
      <c r="B73" s="35" t="s">
        <v>52</v>
      </c>
      <c r="C73" s="1" t="s">
        <v>46</v>
      </c>
      <c r="D73" s="2" t="s">
        <v>65</v>
      </c>
      <c r="E73" s="1"/>
      <c r="F73" s="1"/>
      <c r="G73" s="1"/>
      <c r="H73" s="1"/>
      <c r="I73" s="64">
        <v>8</v>
      </c>
      <c r="J73" s="1"/>
      <c r="K73" s="17">
        <v>8</v>
      </c>
    </row>
    <row r="74" spans="1:11" x14ac:dyDescent="0.25">
      <c r="A74" s="16" t="s">
        <v>12</v>
      </c>
      <c r="B74" s="35" t="s">
        <v>52</v>
      </c>
      <c r="C74" s="1" t="s">
        <v>290</v>
      </c>
      <c r="D74" s="2"/>
      <c r="E74" s="1"/>
      <c r="F74" s="1"/>
      <c r="G74" s="1"/>
      <c r="H74" s="1" t="s">
        <v>291</v>
      </c>
      <c r="I74" s="64">
        <v>8</v>
      </c>
      <c r="J74" s="1"/>
      <c r="K74" s="17">
        <v>8</v>
      </c>
    </row>
    <row r="75" spans="1:11" x14ac:dyDescent="0.25">
      <c r="A75" s="16" t="s">
        <v>12</v>
      </c>
      <c r="B75" s="35" t="s">
        <v>52</v>
      </c>
      <c r="C75" s="1" t="s">
        <v>293</v>
      </c>
      <c r="D75" s="2"/>
      <c r="E75" s="1"/>
      <c r="F75" s="1"/>
      <c r="G75" s="1"/>
      <c r="H75" s="1" t="s">
        <v>292</v>
      </c>
      <c r="I75" s="64">
        <v>7</v>
      </c>
      <c r="J75" s="1">
        <v>1</v>
      </c>
      <c r="K75" s="17">
        <v>8</v>
      </c>
    </row>
    <row r="76" spans="1:11" x14ac:dyDescent="0.25">
      <c r="A76" s="16" t="s">
        <v>12</v>
      </c>
      <c r="B76" s="35" t="s">
        <v>52</v>
      </c>
      <c r="C76" s="1" t="s">
        <v>295</v>
      </c>
      <c r="D76" s="2"/>
      <c r="E76" s="1"/>
      <c r="F76" s="1"/>
      <c r="G76" s="1"/>
      <c r="H76" s="1" t="s">
        <v>296</v>
      </c>
      <c r="I76" s="64">
        <v>4</v>
      </c>
      <c r="J76" s="1" t="s">
        <v>415</v>
      </c>
      <c r="K76" s="17">
        <v>8</v>
      </c>
    </row>
    <row r="77" spans="1:11" x14ac:dyDescent="0.25">
      <c r="A77" s="16" t="s">
        <v>12</v>
      </c>
      <c r="B77" s="35" t="s">
        <v>52</v>
      </c>
      <c r="C77" s="1" t="s">
        <v>192</v>
      </c>
      <c r="D77" s="2"/>
      <c r="E77" s="1"/>
      <c r="F77" s="1" t="s">
        <v>193</v>
      </c>
      <c r="G77" s="1"/>
      <c r="H77" s="1"/>
      <c r="I77" s="64">
        <v>7</v>
      </c>
      <c r="J77" s="1"/>
      <c r="K77" s="17">
        <v>7</v>
      </c>
    </row>
    <row r="78" spans="1:11" x14ac:dyDescent="0.25">
      <c r="A78" s="16" t="s">
        <v>12</v>
      </c>
      <c r="B78" s="35" t="s">
        <v>52</v>
      </c>
      <c r="C78" s="1" t="s">
        <v>194</v>
      </c>
      <c r="D78" s="2"/>
      <c r="E78" s="1"/>
      <c r="F78" s="1" t="s">
        <v>195</v>
      </c>
      <c r="G78" s="1"/>
      <c r="H78" s="1"/>
      <c r="I78" s="64">
        <v>6</v>
      </c>
      <c r="J78" s="1">
        <v>1</v>
      </c>
      <c r="K78" s="17">
        <v>7</v>
      </c>
    </row>
    <row r="79" spans="1:11" x14ac:dyDescent="0.25">
      <c r="A79" s="16" t="s">
        <v>12</v>
      </c>
      <c r="B79" s="35" t="s">
        <v>52</v>
      </c>
      <c r="C79" s="1" t="s">
        <v>45</v>
      </c>
      <c r="D79" s="2" t="s">
        <v>67</v>
      </c>
      <c r="E79" s="1"/>
      <c r="F79" s="1"/>
      <c r="G79" s="1"/>
      <c r="H79" s="1"/>
      <c r="I79" s="64">
        <v>6</v>
      </c>
      <c r="J79" s="1"/>
      <c r="K79" s="17">
        <v>6</v>
      </c>
    </row>
    <row r="80" spans="1:11" x14ac:dyDescent="0.25">
      <c r="A80" s="16" t="s">
        <v>12</v>
      </c>
      <c r="B80" s="35" t="s">
        <v>52</v>
      </c>
      <c r="C80" s="1" t="s">
        <v>115</v>
      </c>
      <c r="D80" s="2"/>
      <c r="E80" s="1" t="s">
        <v>170</v>
      </c>
      <c r="F80" s="1"/>
      <c r="G80" s="1"/>
      <c r="H80" s="1"/>
      <c r="I80" s="64">
        <v>6</v>
      </c>
      <c r="J80" s="1"/>
      <c r="K80" s="17">
        <v>6</v>
      </c>
    </row>
    <row r="81" spans="1:11" x14ac:dyDescent="0.25">
      <c r="A81" s="16" t="s">
        <v>12</v>
      </c>
      <c r="B81" s="35" t="s">
        <v>52</v>
      </c>
      <c r="C81" s="1" t="s">
        <v>235</v>
      </c>
      <c r="D81" s="2"/>
      <c r="E81" s="1"/>
      <c r="F81" s="1"/>
      <c r="G81" s="1" t="s">
        <v>236</v>
      </c>
      <c r="H81" s="1"/>
      <c r="I81" s="64">
        <v>5</v>
      </c>
      <c r="J81" s="1"/>
      <c r="K81" s="17">
        <v>5</v>
      </c>
    </row>
    <row r="82" spans="1:11" x14ac:dyDescent="0.25">
      <c r="A82" s="16" t="s">
        <v>12</v>
      </c>
      <c r="B82" s="35" t="s">
        <v>52</v>
      </c>
      <c r="C82" s="1" t="s">
        <v>42</v>
      </c>
      <c r="D82" s="2" t="s">
        <v>68</v>
      </c>
      <c r="E82" s="1"/>
      <c r="F82" s="1"/>
      <c r="G82" s="1"/>
      <c r="H82" s="1"/>
      <c r="I82" s="64">
        <v>5</v>
      </c>
      <c r="J82" s="1"/>
      <c r="K82" s="17">
        <v>5</v>
      </c>
    </row>
    <row r="83" spans="1:11" x14ac:dyDescent="0.25">
      <c r="A83" s="16" t="s">
        <v>12</v>
      </c>
      <c r="B83" s="35" t="s">
        <v>52</v>
      </c>
      <c r="C83" s="1" t="s">
        <v>116</v>
      </c>
      <c r="D83" s="2"/>
      <c r="E83" s="1" t="s">
        <v>171</v>
      </c>
      <c r="F83" s="1"/>
      <c r="G83" s="1"/>
      <c r="H83" s="1"/>
      <c r="I83" s="64">
        <v>5</v>
      </c>
      <c r="J83" s="1"/>
      <c r="K83" s="17">
        <v>5</v>
      </c>
    </row>
    <row r="84" spans="1:11" x14ac:dyDescent="0.25">
      <c r="A84" s="16" t="s">
        <v>12</v>
      </c>
      <c r="B84" s="35" t="s">
        <v>52</v>
      </c>
      <c r="C84" s="1" t="s">
        <v>353</v>
      </c>
      <c r="D84" s="2"/>
      <c r="E84" s="1"/>
      <c r="F84" s="1"/>
      <c r="G84" s="1"/>
      <c r="H84" s="1"/>
      <c r="I84" s="64"/>
      <c r="J84" s="1" t="s">
        <v>413</v>
      </c>
      <c r="K84" s="17">
        <v>5</v>
      </c>
    </row>
    <row r="85" spans="1:11" x14ac:dyDescent="0.25">
      <c r="A85" s="16" t="s">
        <v>12</v>
      </c>
      <c r="B85" s="35" t="s">
        <v>52</v>
      </c>
      <c r="C85" s="1" t="s">
        <v>356</v>
      </c>
      <c r="D85" s="2"/>
      <c r="E85" s="1"/>
      <c r="F85" s="1"/>
      <c r="G85" s="1"/>
      <c r="H85" s="1"/>
      <c r="I85" s="64"/>
      <c r="J85" s="1" t="s">
        <v>414</v>
      </c>
      <c r="K85" s="17">
        <v>4</v>
      </c>
    </row>
    <row r="86" spans="1:11" x14ac:dyDescent="0.25">
      <c r="A86" s="16" t="s">
        <v>12</v>
      </c>
      <c r="B86" s="35" t="s">
        <v>52</v>
      </c>
      <c r="C86" s="1" t="s">
        <v>238</v>
      </c>
      <c r="D86" s="2"/>
      <c r="E86" s="1"/>
      <c r="F86" s="1"/>
      <c r="G86" s="1" t="s">
        <v>239</v>
      </c>
      <c r="H86" s="1"/>
      <c r="I86" s="64">
        <v>3</v>
      </c>
      <c r="J86" s="1"/>
      <c r="K86" s="17">
        <v>3</v>
      </c>
    </row>
    <row r="87" spans="1:11" x14ac:dyDescent="0.25">
      <c r="A87" s="16" t="s">
        <v>12</v>
      </c>
      <c r="B87" s="35" t="s">
        <v>52</v>
      </c>
      <c r="C87" s="1" t="s">
        <v>173</v>
      </c>
      <c r="D87" s="2"/>
      <c r="E87" s="1" t="s">
        <v>174</v>
      </c>
      <c r="F87" s="1"/>
      <c r="G87" s="1"/>
      <c r="H87" s="1"/>
      <c r="I87" s="64">
        <v>3</v>
      </c>
      <c r="J87" s="1"/>
      <c r="K87" s="17">
        <v>3</v>
      </c>
    </row>
    <row r="88" spans="1:11" x14ac:dyDescent="0.25">
      <c r="A88" s="16" t="s">
        <v>12</v>
      </c>
      <c r="B88" s="35" t="s">
        <v>52</v>
      </c>
      <c r="C88" s="1" t="s">
        <v>41</v>
      </c>
      <c r="D88" s="2" t="s">
        <v>70</v>
      </c>
      <c r="E88" s="1"/>
      <c r="F88" s="1"/>
      <c r="G88" s="1"/>
      <c r="H88" s="1"/>
      <c r="I88" s="64">
        <v>3</v>
      </c>
      <c r="J88" s="1"/>
      <c r="K88" s="17">
        <v>3</v>
      </c>
    </row>
    <row r="89" spans="1:11" x14ac:dyDescent="0.25">
      <c r="A89" s="16" t="s">
        <v>12</v>
      </c>
      <c r="B89" s="35" t="s">
        <v>52</v>
      </c>
      <c r="C89" s="1" t="s">
        <v>298</v>
      </c>
      <c r="D89" s="2"/>
      <c r="E89" s="1"/>
      <c r="F89" s="1"/>
      <c r="G89" s="1"/>
      <c r="H89" s="1" t="s">
        <v>299</v>
      </c>
      <c r="I89" s="64">
        <v>2</v>
      </c>
      <c r="J89" s="1">
        <v>1</v>
      </c>
      <c r="K89" s="17">
        <v>3</v>
      </c>
    </row>
    <row r="90" spans="1:11" x14ac:dyDescent="0.25">
      <c r="A90" s="16" t="s">
        <v>12</v>
      </c>
      <c r="B90" s="35" t="s">
        <v>52</v>
      </c>
      <c r="C90" s="1" t="s">
        <v>240</v>
      </c>
      <c r="D90" s="2"/>
      <c r="E90" s="1"/>
      <c r="F90" s="1"/>
      <c r="G90" s="1" t="s">
        <v>241</v>
      </c>
      <c r="H90" s="1"/>
      <c r="I90" s="64">
        <v>2</v>
      </c>
      <c r="J90" s="1"/>
      <c r="K90" s="17">
        <v>2</v>
      </c>
    </row>
    <row r="91" spans="1:11" x14ac:dyDescent="0.25">
      <c r="A91" s="16" t="s">
        <v>12</v>
      </c>
      <c r="B91" s="35" t="s">
        <v>52</v>
      </c>
      <c r="C91" s="1" t="s">
        <v>51</v>
      </c>
      <c r="D91" s="2" t="s">
        <v>71</v>
      </c>
      <c r="E91" s="1"/>
      <c r="F91" s="1"/>
      <c r="G91" s="1"/>
      <c r="H91" s="1"/>
      <c r="I91" s="64">
        <v>2</v>
      </c>
      <c r="J91" s="1"/>
      <c r="K91" s="17">
        <v>2</v>
      </c>
    </row>
    <row r="92" spans="1:11" x14ac:dyDescent="0.25">
      <c r="A92" s="16" t="s">
        <v>12</v>
      </c>
      <c r="B92" s="35" t="s">
        <v>52</v>
      </c>
      <c r="C92" s="1" t="s">
        <v>198</v>
      </c>
      <c r="D92" s="2"/>
      <c r="E92" s="1"/>
      <c r="F92" s="1" t="s">
        <v>230</v>
      </c>
      <c r="G92" s="1"/>
      <c r="H92" s="1"/>
      <c r="I92" s="64">
        <v>2</v>
      </c>
      <c r="J92" s="1"/>
      <c r="K92" s="17">
        <v>2</v>
      </c>
    </row>
    <row r="93" spans="1:11" x14ac:dyDescent="0.25">
      <c r="A93" s="16" t="s">
        <v>12</v>
      </c>
      <c r="B93" s="35" t="s">
        <v>52</v>
      </c>
      <c r="C93" s="1" t="s">
        <v>306</v>
      </c>
      <c r="D93" s="2"/>
      <c r="E93" s="1"/>
      <c r="F93" s="1"/>
      <c r="G93" s="1"/>
      <c r="H93" s="1" t="s">
        <v>307</v>
      </c>
      <c r="I93" s="64">
        <v>1</v>
      </c>
      <c r="J93" s="1">
        <v>1</v>
      </c>
      <c r="K93" s="17">
        <v>2</v>
      </c>
    </row>
    <row r="94" spans="1:11" x14ac:dyDescent="0.25">
      <c r="A94" s="16" t="s">
        <v>12</v>
      </c>
      <c r="B94" s="35" t="s">
        <v>52</v>
      </c>
      <c r="C94" s="1" t="s">
        <v>352</v>
      </c>
      <c r="D94" s="2"/>
      <c r="E94" s="1"/>
      <c r="F94" s="1"/>
      <c r="G94" s="1"/>
      <c r="H94" s="1"/>
      <c r="I94" s="64"/>
      <c r="J94" s="1" t="s">
        <v>416</v>
      </c>
      <c r="K94" s="17">
        <v>2</v>
      </c>
    </row>
    <row r="95" spans="1:11" x14ac:dyDescent="0.25">
      <c r="A95" s="16" t="s">
        <v>12</v>
      </c>
      <c r="B95" s="35" t="s">
        <v>52</v>
      </c>
      <c r="C95" s="1" t="s">
        <v>354</v>
      </c>
      <c r="D95" s="2"/>
      <c r="E95" s="1"/>
      <c r="F95" s="1"/>
      <c r="G95" s="1"/>
      <c r="H95" s="1"/>
      <c r="I95" s="64"/>
      <c r="J95" s="1" t="s">
        <v>416</v>
      </c>
      <c r="K95" s="17">
        <v>2</v>
      </c>
    </row>
    <row r="96" spans="1:11" x14ac:dyDescent="0.25">
      <c r="A96" s="16" t="s">
        <v>12</v>
      </c>
      <c r="B96" s="35" t="s">
        <v>52</v>
      </c>
      <c r="C96" s="1" t="s">
        <v>300</v>
      </c>
      <c r="D96" s="2"/>
      <c r="E96" s="1"/>
      <c r="F96" s="1"/>
      <c r="G96" s="1"/>
      <c r="H96" s="1" t="s">
        <v>301</v>
      </c>
      <c r="I96" s="64">
        <v>1</v>
      </c>
      <c r="J96" s="1"/>
      <c r="K96" s="17">
        <v>1</v>
      </c>
    </row>
    <row r="97" spans="1:11" x14ac:dyDescent="0.25">
      <c r="A97" s="16" t="s">
        <v>12</v>
      </c>
      <c r="B97" s="35" t="s">
        <v>52</v>
      </c>
      <c r="C97" s="1" t="s">
        <v>303</v>
      </c>
      <c r="D97" s="2"/>
      <c r="E97" s="1"/>
      <c r="F97" s="1"/>
      <c r="G97" s="1"/>
      <c r="H97" s="1" t="s">
        <v>304</v>
      </c>
      <c r="I97" s="64">
        <v>1</v>
      </c>
      <c r="J97" s="1"/>
      <c r="K97" s="17">
        <v>1</v>
      </c>
    </row>
    <row r="98" spans="1:11" x14ac:dyDescent="0.25">
      <c r="A98" s="16" t="s">
        <v>12</v>
      </c>
      <c r="B98" s="35" t="s">
        <v>52</v>
      </c>
      <c r="C98" s="1" t="s">
        <v>280</v>
      </c>
      <c r="D98" s="2"/>
      <c r="E98" s="1"/>
      <c r="F98" s="1"/>
      <c r="G98" s="1"/>
      <c r="H98" s="1" t="s">
        <v>309</v>
      </c>
      <c r="I98" s="64">
        <v>1</v>
      </c>
      <c r="J98" s="1"/>
      <c r="K98" s="17">
        <v>1</v>
      </c>
    </row>
    <row r="99" spans="1:11" x14ac:dyDescent="0.25">
      <c r="A99" s="16" t="s">
        <v>12</v>
      </c>
      <c r="B99" s="35" t="s">
        <v>52</v>
      </c>
      <c r="C99" s="1" t="s">
        <v>308</v>
      </c>
      <c r="D99" s="2"/>
      <c r="E99" s="1"/>
      <c r="F99" s="1"/>
      <c r="G99" s="1"/>
      <c r="H99" s="1" t="s">
        <v>310</v>
      </c>
      <c r="I99" s="64">
        <v>1</v>
      </c>
      <c r="J99" s="1"/>
      <c r="K99" s="17">
        <v>1</v>
      </c>
    </row>
    <row r="100" spans="1:11" x14ac:dyDescent="0.25">
      <c r="A100" s="16" t="s">
        <v>12</v>
      </c>
      <c r="B100" s="35" t="s">
        <v>52</v>
      </c>
      <c r="C100" s="1" t="s">
        <v>106</v>
      </c>
      <c r="D100" s="2"/>
      <c r="E100" s="1" t="s">
        <v>181</v>
      </c>
      <c r="F100" s="1"/>
      <c r="G100" s="1"/>
      <c r="H100" s="1"/>
      <c r="I100" s="64">
        <v>1</v>
      </c>
      <c r="J100" s="1"/>
      <c r="K100" s="17">
        <v>1</v>
      </c>
    </row>
    <row r="101" spans="1:11" x14ac:dyDescent="0.25">
      <c r="A101" s="16" t="s">
        <v>12</v>
      </c>
      <c r="B101" s="35" t="s">
        <v>52</v>
      </c>
      <c r="C101" s="1" t="s">
        <v>108</v>
      </c>
      <c r="D101" s="2"/>
      <c r="E101" s="1" t="s">
        <v>178</v>
      </c>
      <c r="F101" s="1"/>
      <c r="G101" s="1"/>
      <c r="H101" s="1"/>
      <c r="I101" s="64">
        <v>1</v>
      </c>
      <c r="J101" s="1"/>
      <c r="K101" s="17">
        <v>1</v>
      </c>
    </row>
    <row r="102" spans="1:11" x14ac:dyDescent="0.25">
      <c r="A102" s="16" t="s">
        <v>12</v>
      </c>
      <c r="B102" s="35" t="s">
        <v>52</v>
      </c>
      <c r="C102" s="1" t="s">
        <v>109</v>
      </c>
      <c r="D102" s="2"/>
      <c r="E102" s="1" t="s">
        <v>179</v>
      </c>
      <c r="F102" s="1"/>
      <c r="G102" s="1"/>
      <c r="H102" s="1"/>
      <c r="I102" s="64">
        <v>1</v>
      </c>
      <c r="J102" s="1"/>
      <c r="K102" s="17">
        <v>1</v>
      </c>
    </row>
    <row r="103" spans="1:11" x14ac:dyDescent="0.25">
      <c r="A103" s="16" t="s">
        <v>12</v>
      </c>
      <c r="B103" s="35" t="s">
        <v>52</v>
      </c>
      <c r="C103" s="1" t="s">
        <v>111</v>
      </c>
      <c r="D103" s="2"/>
      <c r="E103" s="1" t="s">
        <v>180</v>
      </c>
      <c r="F103" s="1"/>
      <c r="G103" s="1"/>
      <c r="H103" s="1"/>
      <c r="I103" s="64">
        <v>1</v>
      </c>
      <c r="J103" s="1"/>
      <c r="K103" s="17">
        <v>1</v>
      </c>
    </row>
    <row r="104" spans="1:11" x14ac:dyDescent="0.25">
      <c r="A104" s="16" t="s">
        <v>12</v>
      </c>
      <c r="B104" s="35" t="s">
        <v>52</v>
      </c>
      <c r="C104" s="1" t="s">
        <v>113</v>
      </c>
      <c r="D104" s="2"/>
      <c r="E104" s="1" t="s">
        <v>176</v>
      </c>
      <c r="F104" s="1"/>
      <c r="G104" s="1"/>
      <c r="H104" s="1"/>
      <c r="I104" s="64">
        <v>1</v>
      </c>
      <c r="J104" s="1"/>
      <c r="K104" s="17">
        <v>1</v>
      </c>
    </row>
    <row r="105" spans="1:11" x14ac:dyDescent="0.25">
      <c r="A105" s="16" t="s">
        <v>12</v>
      </c>
      <c r="B105" s="35" t="s">
        <v>52</v>
      </c>
      <c r="C105" s="1" t="s">
        <v>114</v>
      </c>
      <c r="D105" s="2"/>
      <c r="E105" s="1" t="s">
        <v>177</v>
      </c>
      <c r="F105" s="1"/>
      <c r="G105" s="1"/>
      <c r="H105" s="1"/>
      <c r="I105" s="64">
        <v>1</v>
      </c>
      <c r="J105" s="1"/>
      <c r="K105" s="17">
        <v>1</v>
      </c>
    </row>
    <row r="106" spans="1:11" x14ac:dyDescent="0.25">
      <c r="A106" s="16" t="s">
        <v>12</v>
      </c>
      <c r="B106" s="35" t="s">
        <v>52</v>
      </c>
      <c r="C106" s="1" t="s">
        <v>110</v>
      </c>
      <c r="D106" s="2"/>
      <c r="E106" s="1" t="s">
        <v>182</v>
      </c>
      <c r="F106" s="1"/>
      <c r="G106" s="1"/>
      <c r="H106" s="1"/>
      <c r="I106" s="64">
        <v>1</v>
      </c>
      <c r="J106" s="1"/>
      <c r="K106" s="17">
        <v>1</v>
      </c>
    </row>
    <row r="107" spans="1:11" x14ac:dyDescent="0.25">
      <c r="A107" s="16" t="s">
        <v>12</v>
      </c>
      <c r="B107" s="35" t="s">
        <v>52</v>
      </c>
      <c r="C107" s="1" t="s">
        <v>49</v>
      </c>
      <c r="D107" s="2" t="s">
        <v>72</v>
      </c>
      <c r="E107" s="1"/>
      <c r="F107" s="1"/>
      <c r="G107" s="1"/>
      <c r="H107" s="1"/>
      <c r="I107" s="64">
        <v>1</v>
      </c>
      <c r="J107" s="1"/>
      <c r="K107" s="17">
        <v>1</v>
      </c>
    </row>
    <row r="108" spans="1:11" x14ac:dyDescent="0.25">
      <c r="A108" s="16" t="s">
        <v>12</v>
      </c>
      <c r="B108" s="35" t="s">
        <v>52</v>
      </c>
      <c r="C108" s="1" t="s">
        <v>341</v>
      </c>
      <c r="D108" s="2"/>
      <c r="E108" s="1"/>
      <c r="F108" s="1"/>
      <c r="G108" s="1"/>
      <c r="H108" s="1"/>
      <c r="I108" s="64"/>
      <c r="J108" s="1">
        <v>1</v>
      </c>
      <c r="K108" s="17">
        <v>1</v>
      </c>
    </row>
    <row r="109" spans="1:11" x14ac:dyDescent="0.25">
      <c r="A109" s="16" t="s">
        <v>12</v>
      </c>
      <c r="B109" s="35" t="s">
        <v>52</v>
      </c>
      <c r="C109" s="1" t="s">
        <v>355</v>
      </c>
      <c r="D109" s="2"/>
      <c r="E109" s="1"/>
      <c r="F109" s="1"/>
      <c r="G109" s="1"/>
      <c r="H109" s="1"/>
      <c r="I109" s="64"/>
      <c r="J109" s="1">
        <v>1</v>
      </c>
      <c r="K109" s="17">
        <v>1</v>
      </c>
    </row>
    <row r="110" spans="1:11" x14ac:dyDescent="0.25">
      <c r="A110" s="71" t="s">
        <v>12</v>
      </c>
      <c r="B110" s="72" t="s">
        <v>132</v>
      </c>
      <c r="C110" s="73" t="s">
        <v>43</v>
      </c>
      <c r="D110" s="78" t="s">
        <v>232</v>
      </c>
      <c r="E110" s="73"/>
      <c r="F110" s="77" t="s">
        <v>231</v>
      </c>
      <c r="G110" s="73"/>
      <c r="H110" s="90" t="s">
        <v>312</v>
      </c>
      <c r="I110" s="104" t="s">
        <v>132</v>
      </c>
      <c r="J110" s="73"/>
      <c r="K110" s="75" t="s">
        <v>132</v>
      </c>
    </row>
    <row r="111" spans="1:11" ht="15.75" thickBot="1" x14ac:dyDescent="0.3">
      <c r="A111" s="24" t="s">
        <v>19</v>
      </c>
      <c r="B111" s="34" t="s">
        <v>55</v>
      </c>
      <c r="C111" s="24" t="s">
        <v>7</v>
      </c>
      <c r="D111" s="34" t="s">
        <v>1</v>
      </c>
      <c r="E111" s="24" t="s">
        <v>2</v>
      </c>
      <c r="F111" s="24" t="s">
        <v>3</v>
      </c>
      <c r="G111" s="24" t="s">
        <v>4</v>
      </c>
      <c r="H111" s="24" t="s">
        <v>5</v>
      </c>
      <c r="I111" s="80" t="s">
        <v>363</v>
      </c>
      <c r="J111" s="24" t="s">
        <v>6</v>
      </c>
      <c r="K111" s="25" t="s">
        <v>54</v>
      </c>
    </row>
    <row r="112" spans="1:11" ht="15.75" thickTop="1" x14ac:dyDescent="0.25">
      <c r="A112" s="141" t="s">
        <v>13</v>
      </c>
      <c r="B112" s="113">
        <v>1</v>
      </c>
      <c r="C112" s="114" t="s">
        <v>28</v>
      </c>
      <c r="D112" s="89" t="s">
        <v>62</v>
      </c>
      <c r="E112" s="5" t="s">
        <v>158</v>
      </c>
      <c r="F112" s="5" t="s">
        <v>73</v>
      </c>
      <c r="G112" s="5" t="s">
        <v>220</v>
      </c>
      <c r="H112" s="5" t="s">
        <v>282</v>
      </c>
      <c r="I112" s="105">
        <v>40</v>
      </c>
      <c r="J112" s="14"/>
      <c r="K112" s="98">
        <v>40</v>
      </c>
    </row>
    <row r="113" spans="1:11" x14ac:dyDescent="0.25">
      <c r="A113" s="142" t="s">
        <v>13</v>
      </c>
      <c r="B113" s="115">
        <v>2</v>
      </c>
      <c r="C113" s="97" t="s">
        <v>103</v>
      </c>
      <c r="D113" s="2"/>
      <c r="E113" s="1" t="s">
        <v>160</v>
      </c>
      <c r="F113" s="1" t="s">
        <v>403</v>
      </c>
      <c r="G113" s="1" t="s">
        <v>223</v>
      </c>
      <c r="H113" s="112" t="s">
        <v>396</v>
      </c>
      <c r="I113" s="64">
        <v>24</v>
      </c>
      <c r="J113" s="12" t="s">
        <v>393</v>
      </c>
      <c r="K113" s="94">
        <f>8+8+14</f>
        <v>30</v>
      </c>
    </row>
    <row r="114" spans="1:11" x14ac:dyDescent="0.25">
      <c r="A114" s="143" t="s">
        <v>13</v>
      </c>
      <c r="B114" s="115">
        <v>3</v>
      </c>
      <c r="C114" s="97" t="s">
        <v>104</v>
      </c>
      <c r="D114" s="2"/>
      <c r="E114" s="1" t="s">
        <v>159</v>
      </c>
      <c r="F114" s="1"/>
      <c r="G114" s="1"/>
      <c r="H114" s="1" t="s">
        <v>398</v>
      </c>
      <c r="I114" s="64">
        <v>17</v>
      </c>
      <c r="J114" s="12" t="s">
        <v>394</v>
      </c>
      <c r="K114" s="94">
        <f>10+18</f>
        <v>28</v>
      </c>
    </row>
    <row r="115" spans="1:11" x14ac:dyDescent="0.25">
      <c r="A115" s="16" t="s">
        <v>13</v>
      </c>
      <c r="B115" s="35">
        <v>4</v>
      </c>
      <c r="C115" s="1" t="s">
        <v>43</v>
      </c>
      <c r="D115" s="2"/>
      <c r="E115" s="1"/>
      <c r="F115" s="1" t="s">
        <v>402</v>
      </c>
      <c r="G115" s="1" t="s">
        <v>221</v>
      </c>
      <c r="H115" s="1" t="s">
        <v>397</v>
      </c>
      <c r="I115" s="64">
        <v>20</v>
      </c>
      <c r="J115" s="12"/>
      <c r="K115" s="94">
        <f>8+9+5</f>
        <v>22</v>
      </c>
    </row>
    <row r="116" spans="1:11" x14ac:dyDescent="0.25">
      <c r="A116" s="16" t="s">
        <v>13</v>
      </c>
      <c r="B116" s="35">
        <v>5</v>
      </c>
      <c r="C116" s="1" t="s">
        <v>184</v>
      </c>
      <c r="D116" s="2"/>
      <c r="E116" s="1"/>
      <c r="F116" s="1" t="s">
        <v>123</v>
      </c>
      <c r="G116" s="1" t="s">
        <v>222</v>
      </c>
      <c r="H116" s="1"/>
      <c r="I116" s="64">
        <v>16</v>
      </c>
      <c r="J116" s="12" t="s">
        <v>395</v>
      </c>
      <c r="K116" s="94">
        <f>17</f>
        <v>17</v>
      </c>
    </row>
    <row r="117" spans="1:11" x14ac:dyDescent="0.25">
      <c r="A117" s="16" t="s">
        <v>13</v>
      </c>
      <c r="B117" s="35" t="s">
        <v>52</v>
      </c>
      <c r="C117" s="1" t="s">
        <v>286</v>
      </c>
      <c r="D117" s="2"/>
      <c r="E117" s="1"/>
      <c r="F117" s="1"/>
      <c r="G117" s="1"/>
      <c r="H117" s="1" t="s">
        <v>401</v>
      </c>
      <c r="I117" s="64">
        <v>5</v>
      </c>
      <c r="J117" s="12" t="s">
        <v>405</v>
      </c>
      <c r="K117" s="17">
        <f>6+7</f>
        <v>13</v>
      </c>
    </row>
    <row r="118" spans="1:11" x14ac:dyDescent="0.25">
      <c r="A118" s="16" t="s">
        <v>13</v>
      </c>
      <c r="B118" s="35" t="s">
        <v>52</v>
      </c>
      <c r="C118" s="1" t="s">
        <v>29</v>
      </c>
      <c r="D118" s="2" t="s">
        <v>314</v>
      </c>
      <c r="E118" s="1"/>
      <c r="F118" s="1"/>
      <c r="G118" s="1"/>
      <c r="H118" s="1"/>
      <c r="I118" s="64">
        <v>9</v>
      </c>
      <c r="J118" s="12"/>
      <c r="K118" s="17">
        <v>9</v>
      </c>
    </row>
    <row r="119" spans="1:11" x14ac:dyDescent="0.25">
      <c r="A119" s="16" t="s">
        <v>13</v>
      </c>
      <c r="B119" s="35" t="s">
        <v>52</v>
      </c>
      <c r="C119" s="1" t="s">
        <v>358</v>
      </c>
      <c r="D119" s="2"/>
      <c r="E119" s="1"/>
      <c r="F119" s="1"/>
      <c r="G119" s="1"/>
      <c r="H119" s="1"/>
      <c r="I119" s="64"/>
      <c r="J119" s="12" t="s">
        <v>406</v>
      </c>
      <c r="K119" s="17">
        <v>9</v>
      </c>
    </row>
    <row r="120" spans="1:11" x14ac:dyDescent="0.25">
      <c r="A120" s="16" t="s">
        <v>13</v>
      </c>
      <c r="B120" s="35" t="s">
        <v>52</v>
      </c>
      <c r="C120" s="1" t="s">
        <v>284</v>
      </c>
      <c r="D120" s="2"/>
      <c r="E120" s="1"/>
      <c r="F120" s="1"/>
      <c r="G120" s="1"/>
      <c r="H120" s="1" t="s">
        <v>399</v>
      </c>
      <c r="I120" s="64">
        <v>7</v>
      </c>
      <c r="J120" s="1"/>
      <c r="K120" s="17">
        <v>8</v>
      </c>
    </row>
    <row r="121" spans="1:11" x14ac:dyDescent="0.25">
      <c r="A121" s="16" t="s">
        <v>13</v>
      </c>
      <c r="B121" s="35" t="s">
        <v>52</v>
      </c>
      <c r="C121" s="1" t="s">
        <v>224</v>
      </c>
      <c r="D121" s="2"/>
      <c r="E121" s="1"/>
      <c r="F121" s="1"/>
      <c r="G121" s="1" t="s">
        <v>223</v>
      </c>
      <c r="H121" s="1"/>
      <c r="I121" s="64">
        <v>7</v>
      </c>
      <c r="J121" s="1"/>
      <c r="K121" s="17">
        <v>7</v>
      </c>
    </row>
    <row r="122" spans="1:11" x14ac:dyDescent="0.25">
      <c r="A122" s="16" t="s">
        <v>13</v>
      </c>
      <c r="B122" s="35" t="s">
        <v>52</v>
      </c>
      <c r="C122" s="1" t="s">
        <v>105</v>
      </c>
      <c r="D122" s="2"/>
      <c r="E122" s="1" t="s">
        <v>163</v>
      </c>
      <c r="F122" s="1"/>
      <c r="G122" s="1"/>
      <c r="H122" s="1"/>
      <c r="I122" s="64">
        <v>7</v>
      </c>
      <c r="J122" s="1"/>
      <c r="K122" s="17">
        <v>7</v>
      </c>
    </row>
    <row r="123" spans="1:11" x14ac:dyDescent="0.25">
      <c r="A123" s="16" t="s">
        <v>13</v>
      </c>
      <c r="B123" s="35" t="s">
        <v>52</v>
      </c>
      <c r="C123" s="1" t="s">
        <v>285</v>
      </c>
      <c r="D123" s="2"/>
      <c r="E123" s="1"/>
      <c r="F123" s="1"/>
      <c r="G123" s="1"/>
      <c r="H123" s="1" t="s">
        <v>400</v>
      </c>
      <c r="I123" s="64">
        <v>6</v>
      </c>
      <c r="J123" s="1"/>
      <c r="K123" s="17">
        <v>7</v>
      </c>
    </row>
    <row r="124" spans="1:11" x14ac:dyDescent="0.25">
      <c r="A124" s="71" t="s">
        <v>13</v>
      </c>
      <c r="B124" s="72" t="s">
        <v>132</v>
      </c>
      <c r="C124" s="73" t="s">
        <v>183</v>
      </c>
      <c r="D124" s="87"/>
      <c r="E124" s="73"/>
      <c r="F124" s="56" t="s">
        <v>404</v>
      </c>
      <c r="G124" s="73"/>
      <c r="H124" s="73"/>
      <c r="I124" s="106" t="s">
        <v>132</v>
      </c>
      <c r="J124" s="73"/>
      <c r="K124" s="137" t="s">
        <v>132</v>
      </c>
    </row>
    <row r="125" spans="1:11" x14ac:dyDescent="0.25">
      <c r="A125" s="71" t="s">
        <v>13</v>
      </c>
      <c r="B125" s="72" t="s">
        <v>132</v>
      </c>
      <c r="C125" s="73" t="s">
        <v>357</v>
      </c>
      <c r="D125" s="87"/>
      <c r="E125" s="73"/>
      <c r="F125" s="73"/>
      <c r="G125" s="73"/>
      <c r="H125" s="73"/>
      <c r="I125" s="106" t="s">
        <v>132</v>
      </c>
      <c r="J125" s="140">
        <v>0.64829999999999999</v>
      </c>
      <c r="K125" s="137" t="s">
        <v>132</v>
      </c>
    </row>
    <row r="126" spans="1:11" x14ac:dyDescent="0.25">
      <c r="A126" s="71" t="s">
        <v>13</v>
      </c>
      <c r="B126" s="72" t="s">
        <v>132</v>
      </c>
      <c r="C126" s="73" t="s">
        <v>287</v>
      </c>
      <c r="D126" s="87"/>
      <c r="E126" s="73"/>
      <c r="F126" s="73"/>
      <c r="G126" s="73"/>
      <c r="H126" s="90" t="s">
        <v>319</v>
      </c>
      <c r="I126" s="104" t="s">
        <v>132</v>
      </c>
      <c r="J126" s="140">
        <v>0.59079999999999999</v>
      </c>
      <c r="K126" s="137" t="s">
        <v>132</v>
      </c>
    </row>
    <row r="127" spans="1:11" x14ac:dyDescent="0.25">
      <c r="A127" s="71" t="s">
        <v>13</v>
      </c>
      <c r="B127" s="72" t="s">
        <v>132</v>
      </c>
      <c r="C127" s="73" t="s">
        <v>283</v>
      </c>
      <c r="D127" s="87"/>
      <c r="E127" s="73"/>
      <c r="F127" s="73"/>
      <c r="G127" s="73"/>
      <c r="H127" s="90" t="s">
        <v>315</v>
      </c>
      <c r="I127" s="104" t="s">
        <v>132</v>
      </c>
      <c r="J127" s="74"/>
      <c r="K127" s="137" t="s">
        <v>132</v>
      </c>
    </row>
    <row r="128" spans="1:11" x14ac:dyDescent="0.25">
      <c r="A128" s="68" t="s">
        <v>13</v>
      </c>
      <c r="B128" s="51" t="s">
        <v>132</v>
      </c>
      <c r="C128" s="52" t="s">
        <v>30</v>
      </c>
      <c r="D128" s="57" t="s">
        <v>407</v>
      </c>
      <c r="E128" s="52"/>
      <c r="F128" s="56" t="s">
        <v>313</v>
      </c>
      <c r="G128" s="52"/>
      <c r="H128" s="52"/>
      <c r="I128" s="66" t="s">
        <v>132</v>
      </c>
      <c r="J128" s="54"/>
      <c r="K128" s="138" t="s">
        <v>132</v>
      </c>
    </row>
    <row r="129" spans="1:11" x14ac:dyDescent="0.25">
      <c r="A129" s="68" t="s">
        <v>13</v>
      </c>
      <c r="B129" s="51" t="s">
        <v>132</v>
      </c>
      <c r="C129" s="52" t="s">
        <v>154</v>
      </c>
      <c r="D129" s="53"/>
      <c r="E129" s="56" t="s">
        <v>162</v>
      </c>
      <c r="F129" s="52"/>
      <c r="G129" s="52"/>
      <c r="H129" s="52"/>
      <c r="I129" s="66" t="s">
        <v>132</v>
      </c>
      <c r="J129" s="54"/>
      <c r="K129" s="138" t="s">
        <v>132</v>
      </c>
    </row>
    <row r="130" spans="1:11" x14ac:dyDescent="0.25">
      <c r="A130" s="68" t="s">
        <v>13</v>
      </c>
      <c r="B130" s="51" t="s">
        <v>132</v>
      </c>
      <c r="C130" s="58" t="s">
        <v>102</v>
      </c>
      <c r="D130" s="59"/>
      <c r="E130" s="70" t="s">
        <v>161</v>
      </c>
      <c r="F130" s="58"/>
      <c r="G130" s="76" t="s">
        <v>225</v>
      </c>
      <c r="H130" s="58"/>
      <c r="I130" s="65" t="s">
        <v>132</v>
      </c>
      <c r="J130" s="61"/>
      <c r="K130" s="139" t="s">
        <v>132</v>
      </c>
    </row>
    <row r="131" spans="1:11" x14ac:dyDescent="0.25">
      <c r="A131" s="47" t="s">
        <v>19</v>
      </c>
      <c r="B131" s="48" t="s">
        <v>55</v>
      </c>
      <c r="C131" s="47" t="s">
        <v>7</v>
      </c>
      <c r="D131" s="48" t="s">
        <v>1</v>
      </c>
      <c r="E131" s="47" t="s">
        <v>2</v>
      </c>
      <c r="F131" s="47" t="s">
        <v>3</v>
      </c>
      <c r="G131" s="47" t="s">
        <v>4</v>
      </c>
      <c r="H131" s="47" t="s">
        <v>5</v>
      </c>
      <c r="I131" s="80" t="s">
        <v>363</v>
      </c>
      <c r="J131" s="48" t="s">
        <v>6</v>
      </c>
      <c r="K131" s="49" t="s">
        <v>54</v>
      </c>
    </row>
    <row r="132" spans="1:11" x14ac:dyDescent="0.25">
      <c r="A132" s="133" t="s">
        <v>14</v>
      </c>
      <c r="B132" s="134">
        <v>1</v>
      </c>
      <c r="C132" s="97" t="s">
        <v>101</v>
      </c>
      <c r="D132" s="2"/>
      <c r="E132" s="1" t="s">
        <v>153</v>
      </c>
      <c r="F132" s="112" t="s">
        <v>185</v>
      </c>
      <c r="G132" s="1" t="s">
        <v>211</v>
      </c>
      <c r="H132" s="1" t="s">
        <v>332</v>
      </c>
      <c r="I132" s="12">
        <v>38</v>
      </c>
      <c r="J132" s="1" t="s">
        <v>384</v>
      </c>
      <c r="K132" s="95">
        <f>20+9+9</f>
        <v>38</v>
      </c>
    </row>
    <row r="133" spans="1:11" x14ac:dyDescent="0.25">
      <c r="A133" s="135" t="s">
        <v>14</v>
      </c>
      <c r="B133" s="136">
        <v>2</v>
      </c>
      <c r="C133" s="117" t="s">
        <v>186</v>
      </c>
      <c r="D133" s="39"/>
      <c r="E133" s="19"/>
      <c r="F133" s="19" t="s">
        <v>187</v>
      </c>
      <c r="G133" s="19" t="s">
        <v>212</v>
      </c>
      <c r="H133" s="19" t="s">
        <v>333</v>
      </c>
      <c r="I133" s="20">
        <v>27</v>
      </c>
      <c r="J133" s="19" t="s">
        <v>385</v>
      </c>
      <c r="K133" s="96">
        <f>10+8+8+8</f>
        <v>34</v>
      </c>
    </row>
    <row r="134" spans="1:11" x14ac:dyDescent="0.25">
      <c r="A134" s="133" t="s">
        <v>14</v>
      </c>
      <c r="B134" s="115">
        <v>3</v>
      </c>
      <c r="C134" s="97" t="s">
        <v>100</v>
      </c>
      <c r="D134" s="2"/>
      <c r="E134" s="1" t="s">
        <v>157</v>
      </c>
      <c r="F134" s="1"/>
      <c r="G134" s="1" t="s">
        <v>214</v>
      </c>
      <c r="H134" s="1" t="s">
        <v>317</v>
      </c>
      <c r="I134" s="12">
        <v>17</v>
      </c>
      <c r="J134" s="1" t="s">
        <v>390</v>
      </c>
      <c r="K134" s="94">
        <v>21</v>
      </c>
    </row>
    <row r="135" spans="1:11" x14ac:dyDescent="0.25">
      <c r="A135" s="15" t="s">
        <v>14</v>
      </c>
      <c r="B135" s="92" t="s">
        <v>52</v>
      </c>
      <c r="C135" s="3" t="s">
        <v>30</v>
      </c>
      <c r="D135" s="7"/>
      <c r="E135" s="3"/>
      <c r="F135" s="3"/>
      <c r="G135" s="3" t="s">
        <v>217</v>
      </c>
      <c r="H135" s="3" t="s">
        <v>334</v>
      </c>
      <c r="I135" s="11">
        <v>15</v>
      </c>
      <c r="J135" s="3"/>
      <c r="K135" s="23">
        <v>14</v>
      </c>
    </row>
    <row r="136" spans="1:11" x14ac:dyDescent="0.25">
      <c r="A136" s="43" t="s">
        <v>14</v>
      </c>
      <c r="B136" s="92" t="s">
        <v>52</v>
      </c>
      <c r="C136" s="19" t="s">
        <v>102</v>
      </c>
      <c r="D136" s="39"/>
      <c r="E136" s="19" t="s">
        <v>156</v>
      </c>
      <c r="F136" s="19"/>
      <c r="G136" s="19" t="s">
        <v>213</v>
      </c>
      <c r="H136" s="19"/>
      <c r="I136" s="20">
        <v>14</v>
      </c>
      <c r="J136" s="19"/>
      <c r="K136" s="21">
        <v>14</v>
      </c>
    </row>
    <row r="137" spans="1:11" x14ac:dyDescent="0.25">
      <c r="A137" s="43" t="s">
        <v>14</v>
      </c>
      <c r="B137" s="92" t="s">
        <v>52</v>
      </c>
      <c r="C137" s="1" t="s">
        <v>31</v>
      </c>
      <c r="D137" s="2" t="s">
        <v>60</v>
      </c>
      <c r="E137" s="1"/>
      <c r="F137" s="1"/>
      <c r="G137" s="1"/>
      <c r="H137" s="1"/>
      <c r="I137" s="12">
        <v>10</v>
      </c>
      <c r="J137" s="1"/>
      <c r="K137" s="44">
        <v>10</v>
      </c>
    </row>
    <row r="138" spans="1:11" x14ac:dyDescent="0.25">
      <c r="A138" s="43" t="s">
        <v>14</v>
      </c>
      <c r="B138" s="92" t="s">
        <v>52</v>
      </c>
      <c r="C138" s="1" t="s">
        <v>311</v>
      </c>
      <c r="D138" s="2"/>
      <c r="E138" s="1"/>
      <c r="F138" s="1"/>
      <c r="G138" s="1"/>
      <c r="H138" s="1" t="s">
        <v>316</v>
      </c>
      <c r="I138" s="12">
        <v>10</v>
      </c>
      <c r="J138" s="1"/>
      <c r="K138" s="44">
        <v>10</v>
      </c>
    </row>
    <row r="139" spans="1:11" x14ac:dyDescent="0.25">
      <c r="A139" s="16" t="s">
        <v>14</v>
      </c>
      <c r="B139" s="92" t="s">
        <v>52</v>
      </c>
      <c r="C139" s="1" t="s">
        <v>361</v>
      </c>
      <c r="D139" s="2"/>
      <c r="E139" s="1"/>
      <c r="F139" s="1"/>
      <c r="G139" s="1"/>
      <c r="H139" s="1"/>
      <c r="I139" s="12"/>
      <c r="J139" s="1" t="s">
        <v>386</v>
      </c>
      <c r="K139" s="17">
        <v>10</v>
      </c>
    </row>
    <row r="140" spans="1:11" x14ac:dyDescent="0.25">
      <c r="A140" s="15" t="s">
        <v>14</v>
      </c>
      <c r="B140" s="92" t="s">
        <v>52</v>
      </c>
      <c r="C140" s="3" t="s">
        <v>32</v>
      </c>
      <c r="D140" s="7" t="s">
        <v>61</v>
      </c>
      <c r="E140" s="3"/>
      <c r="F140" s="3"/>
      <c r="G140" s="3"/>
      <c r="H140" s="3"/>
      <c r="I140" s="11">
        <v>9</v>
      </c>
      <c r="J140" s="3"/>
      <c r="K140" s="17">
        <v>9</v>
      </c>
    </row>
    <row r="141" spans="1:11" x14ac:dyDescent="0.25">
      <c r="A141" s="15" t="s">
        <v>14</v>
      </c>
      <c r="B141" s="92" t="s">
        <v>52</v>
      </c>
      <c r="C141" s="3" t="s">
        <v>154</v>
      </c>
      <c r="D141" s="7"/>
      <c r="E141" s="3" t="s">
        <v>155</v>
      </c>
      <c r="F141" s="3"/>
      <c r="G141" s="3"/>
      <c r="H141" s="3"/>
      <c r="I141" s="11">
        <v>9</v>
      </c>
      <c r="J141" s="3"/>
      <c r="K141" s="17">
        <v>9</v>
      </c>
    </row>
    <row r="142" spans="1:11" x14ac:dyDescent="0.25">
      <c r="A142" s="15" t="s">
        <v>14</v>
      </c>
      <c r="B142" s="92" t="s">
        <v>52</v>
      </c>
      <c r="C142" s="3" t="s">
        <v>215</v>
      </c>
      <c r="D142" s="7"/>
      <c r="E142" s="3"/>
      <c r="F142" s="3"/>
      <c r="G142" s="3" t="s">
        <v>216</v>
      </c>
      <c r="H142" s="3"/>
      <c r="I142" s="11">
        <v>9</v>
      </c>
      <c r="J142" s="3"/>
      <c r="K142" s="23">
        <v>9</v>
      </c>
    </row>
    <row r="143" spans="1:11" x14ac:dyDescent="0.25">
      <c r="A143" s="15" t="s">
        <v>14</v>
      </c>
      <c r="B143" s="92" t="s">
        <v>52</v>
      </c>
      <c r="C143" s="1" t="s">
        <v>287</v>
      </c>
      <c r="D143" s="2"/>
      <c r="E143" s="1"/>
      <c r="F143" s="1"/>
      <c r="G143" s="1"/>
      <c r="H143" s="1" t="s">
        <v>318</v>
      </c>
      <c r="I143" s="12">
        <v>6</v>
      </c>
      <c r="J143" s="1" t="s">
        <v>392</v>
      </c>
      <c r="K143" s="17">
        <v>8</v>
      </c>
    </row>
    <row r="144" spans="1:11" x14ac:dyDescent="0.25">
      <c r="A144" s="15" t="s">
        <v>14</v>
      </c>
      <c r="B144" s="92" t="s">
        <v>52</v>
      </c>
      <c r="C144" s="3" t="s">
        <v>360</v>
      </c>
      <c r="D144" s="7"/>
      <c r="E144" s="3"/>
      <c r="F144" s="3"/>
      <c r="G144" s="3"/>
      <c r="H144" s="3"/>
      <c r="I144" s="11"/>
      <c r="J144" s="3" t="s">
        <v>387</v>
      </c>
      <c r="K144" s="23">
        <v>7</v>
      </c>
    </row>
    <row r="145" spans="1:11" x14ac:dyDescent="0.25">
      <c r="A145" s="15" t="s">
        <v>14</v>
      </c>
      <c r="B145" s="92" t="s">
        <v>52</v>
      </c>
      <c r="C145" s="1" t="s">
        <v>183</v>
      </c>
      <c r="D145" s="2"/>
      <c r="E145" s="1"/>
      <c r="F145" s="1"/>
      <c r="G145" s="1"/>
      <c r="H145" s="1"/>
      <c r="I145" s="12"/>
      <c r="J145" s="1" t="s">
        <v>388</v>
      </c>
      <c r="K145" s="17">
        <v>6</v>
      </c>
    </row>
    <row r="146" spans="1:11" x14ac:dyDescent="0.25">
      <c r="A146" s="15" t="s">
        <v>14</v>
      </c>
      <c r="B146" s="92" t="s">
        <v>52</v>
      </c>
      <c r="C146" s="3" t="s">
        <v>357</v>
      </c>
      <c r="D146" s="7"/>
      <c r="E146" s="3"/>
      <c r="F146" s="3"/>
      <c r="G146" s="3"/>
      <c r="H146" s="3"/>
      <c r="I146" s="11"/>
      <c r="J146" s="3" t="s">
        <v>389</v>
      </c>
      <c r="K146" s="23">
        <v>5</v>
      </c>
    </row>
    <row r="147" spans="1:11" x14ac:dyDescent="0.25">
      <c r="A147" s="15" t="s">
        <v>14</v>
      </c>
      <c r="B147" s="92" t="s">
        <v>52</v>
      </c>
      <c r="C147" s="1" t="s">
        <v>218</v>
      </c>
      <c r="D147" s="2"/>
      <c r="E147" s="1"/>
      <c r="F147" s="1"/>
      <c r="G147" s="1" t="s">
        <v>219</v>
      </c>
      <c r="H147" s="1"/>
      <c r="I147" s="12">
        <v>4</v>
      </c>
      <c r="J147" s="1"/>
      <c r="K147" s="44">
        <v>4</v>
      </c>
    </row>
    <row r="148" spans="1:11" x14ac:dyDescent="0.25">
      <c r="A148" s="15" t="s">
        <v>14</v>
      </c>
      <c r="B148" s="92" t="s">
        <v>52</v>
      </c>
      <c r="C148" s="1" t="s">
        <v>359</v>
      </c>
      <c r="D148" s="2"/>
      <c r="E148" s="1"/>
      <c r="F148" s="1"/>
      <c r="G148" s="1"/>
      <c r="H148" s="1"/>
      <c r="I148" s="12"/>
      <c r="J148" s="1" t="s">
        <v>391</v>
      </c>
      <c r="K148" s="44">
        <v>3</v>
      </c>
    </row>
  </sheetData>
  <mergeCells count="3">
    <mergeCell ref="A4:C4"/>
    <mergeCell ref="A1:K2"/>
    <mergeCell ref="D4:J4"/>
  </mergeCells>
  <phoneticPr fontId="1" type="noConversion"/>
  <printOptions horizontalCentered="1" verticalCentered="1"/>
  <pageMargins left="0.23622047244094491" right="0.23622047244094491" top="0" bottom="0" header="0.11811023622047245" footer="0.11811023622047245"/>
  <pageSetup paperSize="9" scale="78" fitToHeight="0" orientation="landscape" verticalDpi="0" r:id="rId1"/>
  <tableParts count="5">
    <tablePart r:id="rId2"/>
    <tablePart r:id="rId3"/>
    <tablePart r:id="rId4"/>
    <tablePart r:id="rId5"/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C381-ECD7-4D01-8DDD-5828F464381E}">
  <sheetPr>
    <pageSetUpPr fitToPage="1"/>
  </sheetPr>
  <dimension ref="A1:K41"/>
  <sheetViews>
    <sheetView topLeftCell="A4" workbookViewId="0">
      <selection activeCell="B27" sqref="B27"/>
    </sheetView>
  </sheetViews>
  <sheetFormatPr baseColWidth="10" defaultRowHeight="15" x14ac:dyDescent="0.25"/>
  <cols>
    <col min="1" max="1" width="13.140625" bestFit="1" customWidth="1"/>
    <col min="2" max="2" width="12.85546875" style="26" customWidth="1"/>
    <col min="3" max="3" width="40.42578125" bestFit="1" customWidth="1"/>
    <col min="4" max="4" width="18.85546875" style="26" customWidth="1"/>
    <col min="5" max="5" width="12.42578125" bestFit="1" customWidth="1"/>
    <col min="6" max="6" width="8.42578125" customWidth="1"/>
    <col min="7" max="7" width="7.7109375" customWidth="1"/>
    <col min="8" max="8" width="12.42578125" bestFit="1" customWidth="1"/>
    <col min="9" max="9" width="22.28515625" style="26" hidden="1" customWidth="1"/>
    <col min="10" max="10" width="11.85546875" customWidth="1"/>
  </cols>
  <sheetData>
    <row r="1" spans="1:11" ht="15" customHeight="1" x14ac:dyDescent="0.25">
      <c r="A1" s="127" t="s">
        <v>364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</row>
    <row r="2" spans="1:11" ht="15" customHeight="1" x14ac:dyDescent="0.25">
      <c r="A2" s="127"/>
      <c r="B2" s="127"/>
      <c r="C2" s="127"/>
      <c r="D2" s="127"/>
      <c r="E2" s="127"/>
      <c r="F2" s="127"/>
      <c r="G2" s="127"/>
      <c r="H2" s="127"/>
      <c r="I2" s="127"/>
      <c r="J2" s="127"/>
      <c r="K2" s="127"/>
    </row>
    <row r="3" spans="1:11" ht="15.75" thickBot="1" x14ac:dyDescent="0.3"/>
    <row r="4" spans="1:11" ht="19.5" thickBot="1" x14ac:dyDescent="0.35">
      <c r="A4" s="124" t="s">
        <v>53</v>
      </c>
      <c r="B4" s="125"/>
      <c r="C4" s="126"/>
      <c r="D4" s="124" t="s">
        <v>0</v>
      </c>
      <c r="E4" s="125"/>
      <c r="F4" s="125"/>
      <c r="G4" s="125"/>
      <c r="H4" s="125"/>
      <c r="I4" s="126"/>
      <c r="K4" t="s">
        <v>366</v>
      </c>
    </row>
    <row r="5" spans="1:11" ht="15.75" hidden="1" thickBot="1" x14ac:dyDescent="0.3">
      <c r="A5" s="32" t="s">
        <v>19</v>
      </c>
      <c r="B5" s="33" t="s">
        <v>7</v>
      </c>
      <c r="C5" s="30" t="s">
        <v>1</v>
      </c>
      <c r="D5" s="30" t="s">
        <v>2</v>
      </c>
      <c r="E5" s="30" t="s">
        <v>3</v>
      </c>
      <c r="F5" s="30" t="s">
        <v>4</v>
      </c>
      <c r="G5" s="30" t="s">
        <v>5</v>
      </c>
      <c r="H5" s="31" t="s">
        <v>6</v>
      </c>
      <c r="I5" s="107" t="s">
        <v>54</v>
      </c>
    </row>
    <row r="6" spans="1:11" hidden="1" x14ac:dyDescent="0.25">
      <c r="A6" s="8" t="s">
        <v>8</v>
      </c>
      <c r="B6" s="7" t="s">
        <v>52</v>
      </c>
      <c r="C6" s="3"/>
      <c r="D6" s="7"/>
      <c r="E6" s="3"/>
      <c r="F6" s="3"/>
      <c r="G6" s="3"/>
      <c r="H6" s="11"/>
      <c r="I6" s="108"/>
    </row>
    <row r="7" spans="1:11" hidden="1" x14ac:dyDescent="0.25">
      <c r="A7" s="9" t="s">
        <v>9</v>
      </c>
      <c r="B7" s="2" t="s">
        <v>52</v>
      </c>
      <c r="C7" s="1"/>
      <c r="D7" s="2"/>
      <c r="E7" s="1"/>
      <c r="F7" s="1"/>
      <c r="G7" s="1"/>
      <c r="H7" s="12"/>
      <c r="I7" s="100"/>
    </row>
    <row r="8" spans="1:11" ht="15.75" hidden="1" thickBot="1" x14ac:dyDescent="0.3">
      <c r="A8" s="10" t="s">
        <v>10</v>
      </c>
      <c r="B8" s="6" t="s">
        <v>52</v>
      </c>
      <c r="C8" s="4"/>
      <c r="D8" s="6"/>
      <c r="E8" s="4"/>
      <c r="F8" s="4"/>
      <c r="G8" s="4"/>
      <c r="H8" s="13"/>
      <c r="I8" s="101"/>
    </row>
    <row r="9" spans="1:11" ht="15.75" thickBot="1" x14ac:dyDescent="0.3">
      <c r="A9" s="24" t="s">
        <v>19</v>
      </c>
      <c r="B9" s="34" t="s">
        <v>55</v>
      </c>
      <c r="C9" s="24" t="s">
        <v>7</v>
      </c>
      <c r="D9" s="34" t="s">
        <v>1</v>
      </c>
      <c r="E9" s="24" t="s">
        <v>2</v>
      </c>
      <c r="F9" s="24" t="s">
        <v>3</v>
      </c>
      <c r="G9" s="24" t="s">
        <v>4</v>
      </c>
      <c r="H9" s="24" t="s">
        <v>5</v>
      </c>
      <c r="I9" s="80" t="s">
        <v>365</v>
      </c>
      <c r="J9" s="24" t="s">
        <v>6</v>
      </c>
      <c r="K9" s="25" t="s">
        <v>54</v>
      </c>
    </row>
    <row r="10" spans="1:11" ht="15.75" thickTop="1" x14ac:dyDescent="0.25">
      <c r="A10" s="16" t="s">
        <v>15</v>
      </c>
      <c r="B10" s="113">
        <v>1</v>
      </c>
      <c r="C10" s="114" t="s">
        <v>84</v>
      </c>
      <c r="D10" s="38"/>
      <c r="E10" s="38" t="s">
        <v>134</v>
      </c>
      <c r="F10" s="63"/>
      <c r="G10" s="63"/>
      <c r="H10" s="38" t="s">
        <v>322</v>
      </c>
      <c r="I10" s="105">
        <v>19</v>
      </c>
      <c r="J10" s="38" t="s">
        <v>368</v>
      </c>
      <c r="K10" s="93">
        <v>28</v>
      </c>
    </row>
    <row r="11" spans="1:11" x14ac:dyDescent="0.25">
      <c r="A11" s="45" t="s">
        <v>15</v>
      </c>
      <c r="B11" s="116">
        <v>2</v>
      </c>
      <c r="C11" s="117" t="s">
        <v>20</v>
      </c>
      <c r="D11" s="39" t="s">
        <v>59</v>
      </c>
      <c r="E11" s="111" t="s">
        <v>138</v>
      </c>
      <c r="F11" s="63"/>
      <c r="G11" s="63"/>
      <c r="H11" s="2" t="s">
        <v>323</v>
      </c>
      <c r="I11" s="64">
        <v>24</v>
      </c>
      <c r="J11" s="2" t="s">
        <v>367</v>
      </c>
      <c r="K11" s="94">
        <v>27</v>
      </c>
    </row>
    <row r="12" spans="1:11" x14ac:dyDescent="0.25">
      <c r="A12" s="45" t="s">
        <v>15</v>
      </c>
      <c r="B12" s="115">
        <v>3</v>
      </c>
      <c r="C12" s="97" t="s">
        <v>86</v>
      </c>
      <c r="D12" s="2"/>
      <c r="E12" s="2" t="s">
        <v>137</v>
      </c>
      <c r="F12" s="63"/>
      <c r="G12" s="63"/>
      <c r="H12" s="2"/>
      <c r="I12" s="64">
        <v>8</v>
      </c>
      <c r="J12" s="2" t="s">
        <v>369</v>
      </c>
      <c r="K12" s="94">
        <v>16</v>
      </c>
    </row>
    <row r="13" spans="1:11" x14ac:dyDescent="0.25">
      <c r="A13" s="16" t="s">
        <v>15</v>
      </c>
      <c r="B13" s="92" t="s">
        <v>52</v>
      </c>
      <c r="C13" s="1" t="s">
        <v>21</v>
      </c>
      <c r="D13" s="2" t="s">
        <v>89</v>
      </c>
      <c r="E13" s="2"/>
      <c r="F13" s="63"/>
      <c r="G13" s="63"/>
      <c r="H13" s="2"/>
      <c r="I13" s="64">
        <v>10</v>
      </c>
      <c r="J13" s="2"/>
      <c r="K13" s="17">
        <v>10</v>
      </c>
    </row>
    <row r="14" spans="1:11" x14ac:dyDescent="0.25">
      <c r="A14" s="45" t="s">
        <v>15</v>
      </c>
      <c r="B14" s="92" t="s">
        <v>52</v>
      </c>
      <c r="C14" s="1" t="s">
        <v>320</v>
      </c>
      <c r="D14" s="2"/>
      <c r="E14" s="2"/>
      <c r="F14" s="63"/>
      <c r="G14" s="63"/>
      <c r="H14" s="2" t="s">
        <v>321</v>
      </c>
      <c r="I14" s="64">
        <v>10</v>
      </c>
      <c r="J14" s="2"/>
      <c r="K14" s="17">
        <v>10</v>
      </c>
    </row>
    <row r="15" spans="1:11" x14ac:dyDescent="0.25">
      <c r="A15" s="45" t="s">
        <v>15</v>
      </c>
      <c r="B15" s="92" t="s">
        <v>52</v>
      </c>
      <c r="C15" s="1" t="s">
        <v>88</v>
      </c>
      <c r="D15" s="2"/>
      <c r="E15" s="2" t="s">
        <v>135</v>
      </c>
      <c r="F15" s="63"/>
      <c r="G15" s="63"/>
      <c r="H15" s="2"/>
      <c r="I15" s="64">
        <v>9</v>
      </c>
      <c r="J15" s="64"/>
      <c r="K15" s="17">
        <v>9</v>
      </c>
    </row>
    <row r="16" spans="1:11" x14ac:dyDescent="0.25">
      <c r="A16" s="45" t="s">
        <v>15</v>
      </c>
      <c r="B16" s="51" t="s">
        <v>132</v>
      </c>
      <c r="C16" s="52" t="s">
        <v>87</v>
      </c>
      <c r="D16" s="53"/>
      <c r="E16" s="60" t="s">
        <v>133</v>
      </c>
      <c r="F16" s="63"/>
      <c r="G16" s="63"/>
      <c r="H16" s="59"/>
      <c r="I16" s="65" t="s">
        <v>132</v>
      </c>
      <c r="J16" s="65"/>
      <c r="K16" s="62" t="s">
        <v>132</v>
      </c>
    </row>
    <row r="17" spans="1:11" x14ac:dyDescent="0.25">
      <c r="A17" s="45" t="s">
        <v>15</v>
      </c>
      <c r="B17" s="51" t="s">
        <v>132</v>
      </c>
      <c r="C17" s="52" t="s">
        <v>85</v>
      </c>
      <c r="D17" s="53"/>
      <c r="E17" s="57" t="s">
        <v>136</v>
      </c>
      <c r="F17" s="63"/>
      <c r="G17" s="63"/>
      <c r="H17" s="53"/>
      <c r="I17" s="66" t="s">
        <v>132</v>
      </c>
      <c r="J17" s="66"/>
      <c r="K17" s="55" t="s">
        <v>132</v>
      </c>
    </row>
    <row r="18" spans="1:11" ht="15.75" thickBot="1" x14ac:dyDescent="0.3">
      <c r="A18" s="24" t="s">
        <v>19</v>
      </c>
      <c r="B18" s="34" t="s">
        <v>55</v>
      </c>
      <c r="C18" s="24" t="s">
        <v>7</v>
      </c>
      <c r="D18" s="34" t="s">
        <v>1</v>
      </c>
      <c r="E18" s="24" t="s">
        <v>2</v>
      </c>
      <c r="F18" s="24" t="s">
        <v>3</v>
      </c>
      <c r="G18" s="24" t="s">
        <v>4</v>
      </c>
      <c r="H18" s="24" t="s">
        <v>5</v>
      </c>
      <c r="I18" s="80" t="s">
        <v>365</v>
      </c>
      <c r="J18" s="24" t="s">
        <v>6</v>
      </c>
      <c r="K18" s="25" t="s">
        <v>54</v>
      </c>
    </row>
    <row r="19" spans="1:11" ht="15.75" thickTop="1" x14ac:dyDescent="0.25">
      <c r="A19" s="18" t="s">
        <v>16</v>
      </c>
      <c r="B19" s="113">
        <v>1</v>
      </c>
      <c r="C19" s="114" t="s">
        <v>93</v>
      </c>
      <c r="D19" s="38"/>
      <c r="E19" s="5" t="s">
        <v>142</v>
      </c>
      <c r="F19" s="27"/>
      <c r="G19" s="27"/>
      <c r="H19" s="5" t="s">
        <v>329</v>
      </c>
      <c r="I19" s="105">
        <v>16</v>
      </c>
      <c r="J19" s="5" t="s">
        <v>371</v>
      </c>
      <c r="K19" s="93" t="s">
        <v>376</v>
      </c>
    </row>
    <row r="20" spans="1:11" x14ac:dyDescent="0.25">
      <c r="A20" s="18" t="s">
        <v>16</v>
      </c>
      <c r="B20" s="115">
        <v>2</v>
      </c>
      <c r="C20" s="97" t="s">
        <v>23</v>
      </c>
      <c r="D20" s="2" t="s">
        <v>81</v>
      </c>
      <c r="E20" s="112" t="s">
        <v>147</v>
      </c>
      <c r="F20" s="29"/>
      <c r="G20" s="29"/>
      <c r="H20" s="1" t="s">
        <v>331</v>
      </c>
      <c r="I20" s="64">
        <v>19</v>
      </c>
      <c r="J20" s="1" t="s">
        <v>370</v>
      </c>
      <c r="K20" s="94" t="s">
        <v>375</v>
      </c>
    </row>
    <row r="21" spans="1:11" x14ac:dyDescent="0.25">
      <c r="A21" s="18" t="s">
        <v>16</v>
      </c>
      <c r="B21" s="116">
        <v>3</v>
      </c>
      <c r="C21" s="117" t="s">
        <v>90</v>
      </c>
      <c r="D21" s="39"/>
      <c r="E21" s="19" t="s">
        <v>143</v>
      </c>
      <c r="F21" s="28"/>
      <c r="G21" s="28"/>
      <c r="H21" s="19" t="s">
        <v>330</v>
      </c>
      <c r="I21" s="103">
        <v>14</v>
      </c>
      <c r="J21" s="19" t="s">
        <v>374</v>
      </c>
      <c r="K21" s="99">
        <v>21</v>
      </c>
    </row>
    <row r="22" spans="1:11" x14ac:dyDescent="0.25">
      <c r="A22" s="18" t="s">
        <v>16</v>
      </c>
      <c r="B22" s="35">
        <v>4</v>
      </c>
      <c r="C22" s="1" t="s">
        <v>327</v>
      </c>
      <c r="D22" s="2"/>
      <c r="E22" s="1"/>
      <c r="F22" s="29"/>
      <c r="G22" s="29"/>
      <c r="H22" s="1" t="s">
        <v>328</v>
      </c>
      <c r="I22" s="64">
        <v>10</v>
      </c>
      <c r="J22" s="1" t="s">
        <v>62</v>
      </c>
      <c r="K22" s="94">
        <v>20</v>
      </c>
    </row>
    <row r="23" spans="1:11" x14ac:dyDescent="0.25">
      <c r="A23" s="18" t="s">
        <v>16</v>
      </c>
      <c r="B23" s="35">
        <v>5</v>
      </c>
      <c r="C23" s="1" t="s">
        <v>94</v>
      </c>
      <c r="D23" s="2"/>
      <c r="E23" s="1" t="s">
        <v>139</v>
      </c>
      <c r="F23" s="29"/>
      <c r="G23" s="29"/>
      <c r="H23" s="1"/>
      <c r="I23" s="64">
        <v>10</v>
      </c>
      <c r="J23" s="1" t="s">
        <v>372</v>
      </c>
      <c r="K23" s="94">
        <v>19</v>
      </c>
    </row>
    <row r="24" spans="1:11" x14ac:dyDescent="0.25">
      <c r="A24" s="18" t="s">
        <v>16</v>
      </c>
      <c r="B24" s="35">
        <v>6</v>
      </c>
      <c r="C24" s="1" t="s">
        <v>24</v>
      </c>
      <c r="D24" s="2" t="s">
        <v>82</v>
      </c>
      <c r="E24" s="1" t="s">
        <v>146</v>
      </c>
      <c r="F24" s="29"/>
      <c r="G24" s="29"/>
      <c r="H24" s="1"/>
      <c r="I24" s="64">
        <v>12</v>
      </c>
      <c r="J24" s="1"/>
      <c r="K24" s="94">
        <v>12</v>
      </c>
    </row>
    <row r="25" spans="1:11" x14ac:dyDescent="0.25">
      <c r="A25" s="18" t="s">
        <v>16</v>
      </c>
      <c r="B25" s="92" t="s">
        <v>52</v>
      </c>
      <c r="C25" s="1" t="s">
        <v>95</v>
      </c>
      <c r="D25" s="2"/>
      <c r="E25" s="1" t="s">
        <v>140</v>
      </c>
      <c r="F25" s="29"/>
      <c r="G25" s="29"/>
      <c r="H25" s="1"/>
      <c r="I25" s="64">
        <v>9</v>
      </c>
      <c r="J25" s="1"/>
      <c r="K25" s="17">
        <v>9</v>
      </c>
    </row>
    <row r="26" spans="1:11" x14ac:dyDescent="0.25">
      <c r="A26" s="18" t="s">
        <v>16</v>
      </c>
      <c r="B26" s="92" t="s">
        <v>52</v>
      </c>
      <c r="C26" s="1" t="s">
        <v>22</v>
      </c>
      <c r="D26" s="2" t="s">
        <v>83</v>
      </c>
      <c r="E26" s="1"/>
      <c r="F26" s="29"/>
      <c r="G26" s="29"/>
      <c r="H26" s="1"/>
      <c r="I26" s="64">
        <v>8</v>
      </c>
      <c r="J26" s="1"/>
      <c r="K26" s="17">
        <v>8</v>
      </c>
    </row>
    <row r="27" spans="1:11" x14ac:dyDescent="0.25">
      <c r="A27" s="18" t="s">
        <v>16</v>
      </c>
      <c r="B27" s="92" t="s">
        <v>52</v>
      </c>
      <c r="C27" s="1" t="s">
        <v>92</v>
      </c>
      <c r="D27" s="2"/>
      <c r="E27" s="1" t="s">
        <v>141</v>
      </c>
      <c r="F27" s="29"/>
      <c r="G27" s="29"/>
      <c r="H27" s="1"/>
      <c r="I27" s="64">
        <v>8</v>
      </c>
      <c r="J27" s="1"/>
      <c r="K27" s="17">
        <v>8</v>
      </c>
    </row>
    <row r="28" spans="1:11" x14ac:dyDescent="0.25">
      <c r="A28" s="18" t="s">
        <v>16</v>
      </c>
      <c r="B28" s="92" t="s">
        <v>52</v>
      </c>
      <c r="C28" s="1" t="s">
        <v>362</v>
      </c>
      <c r="D28" s="2"/>
      <c r="E28" s="1"/>
      <c r="F28" s="29"/>
      <c r="G28" s="29"/>
      <c r="H28" s="1"/>
      <c r="I28" s="64"/>
      <c r="J28" s="1" t="s">
        <v>373</v>
      </c>
      <c r="K28" s="17">
        <v>8</v>
      </c>
    </row>
    <row r="29" spans="1:11" x14ac:dyDescent="0.25">
      <c r="A29" s="18" t="s">
        <v>16</v>
      </c>
      <c r="B29" s="92" t="s">
        <v>52</v>
      </c>
      <c r="C29" s="1" t="s">
        <v>87</v>
      </c>
      <c r="D29" s="2"/>
      <c r="E29" s="1" t="s">
        <v>144</v>
      </c>
      <c r="F29" s="29"/>
      <c r="G29" s="29"/>
      <c r="H29" s="1"/>
      <c r="I29" s="64">
        <v>5</v>
      </c>
      <c r="J29" s="12"/>
      <c r="K29" s="17">
        <v>5</v>
      </c>
    </row>
    <row r="30" spans="1:11" x14ac:dyDescent="0.25">
      <c r="A30" s="18" t="s">
        <v>16</v>
      </c>
      <c r="B30" s="92" t="s">
        <v>52</v>
      </c>
      <c r="C30" s="1" t="s">
        <v>91</v>
      </c>
      <c r="D30" s="2"/>
      <c r="E30" s="1" t="s">
        <v>145</v>
      </c>
      <c r="F30" s="29"/>
      <c r="G30" s="29"/>
      <c r="H30" s="1"/>
      <c r="I30" s="64">
        <v>4</v>
      </c>
      <c r="J30" s="12"/>
      <c r="K30" s="17">
        <v>4</v>
      </c>
    </row>
    <row r="31" spans="1:11" x14ac:dyDescent="0.25">
      <c r="A31" s="18" t="s">
        <v>16</v>
      </c>
      <c r="B31" s="92" t="s">
        <v>52</v>
      </c>
      <c r="C31" s="1" t="s">
        <v>85</v>
      </c>
      <c r="D31" s="2"/>
      <c r="E31" s="1" t="s">
        <v>148</v>
      </c>
      <c r="F31" s="29"/>
      <c r="G31" s="29"/>
      <c r="H31" s="1"/>
      <c r="I31" s="64">
        <v>1</v>
      </c>
      <c r="J31" s="12"/>
      <c r="K31" s="17">
        <v>1</v>
      </c>
    </row>
    <row r="32" spans="1:11" x14ac:dyDescent="0.25">
      <c r="A32" s="18" t="s">
        <v>16</v>
      </c>
      <c r="B32" s="92" t="s">
        <v>52</v>
      </c>
      <c r="C32" s="1" t="s">
        <v>97</v>
      </c>
      <c r="D32" s="2"/>
      <c r="E32" s="1" t="s">
        <v>149</v>
      </c>
      <c r="F32" s="29"/>
      <c r="G32" s="29"/>
      <c r="H32" s="1"/>
      <c r="I32" s="64">
        <v>1</v>
      </c>
      <c r="J32" s="12"/>
      <c r="K32" s="17">
        <v>1</v>
      </c>
    </row>
    <row r="33" spans="1:11" x14ac:dyDescent="0.25">
      <c r="A33" s="18" t="s">
        <v>16</v>
      </c>
      <c r="B33" s="92" t="s">
        <v>52</v>
      </c>
      <c r="C33" s="1" t="s">
        <v>96</v>
      </c>
      <c r="D33" s="2"/>
      <c r="E33" s="1" t="s">
        <v>150</v>
      </c>
      <c r="F33" s="29"/>
      <c r="G33" s="29"/>
      <c r="H33" s="1"/>
      <c r="I33" s="64">
        <v>1</v>
      </c>
      <c r="J33" s="12"/>
      <c r="K33" s="17">
        <v>1</v>
      </c>
    </row>
    <row r="34" spans="1:11" ht="15.75" thickBot="1" x14ac:dyDescent="0.3">
      <c r="A34" s="24" t="s">
        <v>19</v>
      </c>
      <c r="B34" s="34" t="s">
        <v>55</v>
      </c>
      <c r="C34" s="24" t="s">
        <v>7</v>
      </c>
      <c r="D34" s="34" t="s">
        <v>1</v>
      </c>
      <c r="E34" s="24" t="s">
        <v>2</v>
      </c>
      <c r="F34" s="24" t="s">
        <v>3</v>
      </c>
      <c r="G34" s="24" t="s">
        <v>4</v>
      </c>
      <c r="H34" s="24" t="s">
        <v>5</v>
      </c>
      <c r="I34" s="80" t="s">
        <v>365</v>
      </c>
      <c r="J34" s="24" t="s">
        <v>6</v>
      </c>
      <c r="K34" s="25" t="s">
        <v>54</v>
      </c>
    </row>
    <row r="35" spans="1:11" ht="15.75" thickTop="1" x14ac:dyDescent="0.25">
      <c r="A35" s="50" t="s">
        <v>17</v>
      </c>
      <c r="B35" s="118">
        <v>1</v>
      </c>
      <c r="C35" s="114" t="s">
        <v>98</v>
      </c>
      <c r="D35" s="38"/>
      <c r="E35" s="5" t="s">
        <v>151</v>
      </c>
      <c r="F35" s="27"/>
      <c r="G35" s="27"/>
      <c r="H35" s="5"/>
      <c r="I35" s="105">
        <v>10</v>
      </c>
      <c r="J35" s="5" t="s">
        <v>377</v>
      </c>
      <c r="K35" s="99">
        <v>20</v>
      </c>
    </row>
    <row r="36" spans="1:11" x14ac:dyDescent="0.25">
      <c r="A36" s="91" t="s">
        <v>17</v>
      </c>
      <c r="B36" s="119">
        <v>2</v>
      </c>
      <c r="C36" s="120" t="s">
        <v>324</v>
      </c>
      <c r="D36" s="41"/>
      <c r="E36" s="40"/>
      <c r="F36" s="42"/>
      <c r="G36" s="42"/>
      <c r="H36" s="40" t="s">
        <v>326</v>
      </c>
      <c r="I36" s="109">
        <v>10</v>
      </c>
      <c r="J36" s="40" t="s">
        <v>378</v>
      </c>
      <c r="K36" s="99">
        <v>19</v>
      </c>
    </row>
    <row r="37" spans="1:11" x14ac:dyDescent="0.25">
      <c r="A37" s="91" t="s">
        <v>17</v>
      </c>
      <c r="B37" s="121">
        <v>3</v>
      </c>
      <c r="C37" s="97" t="s">
        <v>25</v>
      </c>
      <c r="D37" s="2" t="s">
        <v>58</v>
      </c>
      <c r="E37" s="1" t="s">
        <v>152</v>
      </c>
      <c r="F37" s="29"/>
      <c r="G37" s="29"/>
      <c r="H37" s="1"/>
      <c r="I37" s="64">
        <v>19</v>
      </c>
      <c r="J37" s="12"/>
      <c r="K37" s="99">
        <v>19</v>
      </c>
    </row>
    <row r="38" spans="1:11" ht="15.75" thickBot="1" x14ac:dyDescent="0.3">
      <c r="A38" s="24" t="s">
        <v>19</v>
      </c>
      <c r="B38" s="34" t="s">
        <v>55</v>
      </c>
      <c r="C38" s="24" t="s">
        <v>7</v>
      </c>
      <c r="D38" s="34" t="s">
        <v>1</v>
      </c>
      <c r="E38" s="24" t="s">
        <v>2</v>
      </c>
      <c r="F38" s="24" t="s">
        <v>3</v>
      </c>
      <c r="G38" s="24" t="s">
        <v>4</v>
      </c>
      <c r="H38" s="24" t="s">
        <v>5</v>
      </c>
      <c r="I38" s="80" t="s">
        <v>365</v>
      </c>
      <c r="J38" s="24" t="s">
        <v>6</v>
      </c>
      <c r="K38" s="25" t="s">
        <v>54</v>
      </c>
    </row>
    <row r="39" spans="1:11" ht="15.75" thickTop="1" x14ac:dyDescent="0.25">
      <c r="A39" s="22" t="s">
        <v>18</v>
      </c>
      <c r="B39" s="113">
        <v>1</v>
      </c>
      <c r="C39" s="114" t="s">
        <v>26</v>
      </c>
      <c r="D39" s="110" t="s">
        <v>57</v>
      </c>
      <c r="E39" s="5" t="s">
        <v>129</v>
      </c>
      <c r="F39" s="27"/>
      <c r="G39" s="27"/>
      <c r="H39" s="5" t="s">
        <v>325</v>
      </c>
      <c r="I39" s="105">
        <v>29</v>
      </c>
      <c r="J39" s="5" t="s">
        <v>379</v>
      </c>
      <c r="K39" s="98">
        <v>30</v>
      </c>
    </row>
    <row r="40" spans="1:11" x14ac:dyDescent="0.25">
      <c r="A40" s="15" t="s">
        <v>18</v>
      </c>
      <c r="B40" s="122">
        <v>2</v>
      </c>
      <c r="C40" s="123" t="s">
        <v>27</v>
      </c>
      <c r="D40" s="7" t="s">
        <v>56</v>
      </c>
      <c r="E40" s="3" t="s">
        <v>130</v>
      </c>
      <c r="F40" s="46"/>
      <c r="G40" s="46"/>
      <c r="H40" s="3"/>
      <c r="I40" s="102">
        <v>18</v>
      </c>
      <c r="J40" s="3" t="s">
        <v>380</v>
      </c>
      <c r="K40" s="93">
        <v>27</v>
      </c>
    </row>
    <row r="41" spans="1:11" x14ac:dyDescent="0.25">
      <c r="A41" s="18" t="s">
        <v>18</v>
      </c>
      <c r="B41" s="36" t="s">
        <v>52</v>
      </c>
      <c r="C41" s="19" t="s">
        <v>99</v>
      </c>
      <c r="D41" s="39"/>
      <c r="E41" s="19" t="s">
        <v>131</v>
      </c>
      <c r="F41" s="28"/>
      <c r="G41" s="28"/>
      <c r="H41" s="19"/>
      <c r="I41" s="103">
        <v>9</v>
      </c>
      <c r="J41" s="20"/>
      <c r="K41" s="21"/>
    </row>
  </sheetData>
  <mergeCells count="3">
    <mergeCell ref="A4:C4"/>
    <mergeCell ref="D4:I4"/>
    <mergeCell ref="A1:K2"/>
  </mergeCells>
  <phoneticPr fontId="1" type="noConversion"/>
  <printOptions horizontalCentered="1" verticalCentered="1"/>
  <pageMargins left="0.11811023622047245" right="0.11811023622047245" top="0.74803149606299213" bottom="0.74803149606299213" header="0.31496062992125984" footer="0.31496062992125984"/>
  <pageSetup paperSize="9" scale="83" orientation="landscape" verticalDpi="0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Club</vt:lpstr>
      <vt:lpstr>Amateur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Aurelie Prigent</dc:creator>
  <cp:lastModifiedBy>Aurelie Prigent</cp:lastModifiedBy>
  <cp:lastPrinted>2022-06-17T12:39:02Z</cp:lastPrinted>
  <dcterms:created xsi:type="dcterms:W3CDTF">2022-03-04T10:32:46Z</dcterms:created>
  <dcterms:modified xsi:type="dcterms:W3CDTF">2022-06-21T12:55:11Z</dcterms:modified>
</cp:coreProperties>
</file>