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60" windowHeight="8520" activeTab="2"/>
  </bookViews>
  <sheets>
    <sheet name="Provisoire Club Elite" sheetId="2" r:id="rId1"/>
    <sheet name="Provisoire Club 1" sheetId="3" r:id="rId2"/>
    <sheet name="Provisoire Club 2" sheetId="1" r:id="rId3"/>
    <sheet name="Provisoire Club 3" sheetId="4" r:id="rId4"/>
    <sheet name="Poney 2" sheetId="5" r:id="rId5"/>
  </sheets>
  <definedNames>
    <definedName name="_xlnm._FilterDatabase" localSheetId="1" hidden="1">'Provisoire Club 1'!$A$6:$K$12</definedName>
  </definedNames>
  <calcPr calcId="124519"/>
</workbook>
</file>

<file path=xl/calcChain.xml><?xml version="1.0" encoding="utf-8"?>
<calcChain xmlns="http://schemas.openxmlformats.org/spreadsheetml/2006/main">
  <c r="J9" i="2"/>
  <c r="J10" i="3" l="1"/>
  <c r="J8"/>
  <c r="J7"/>
  <c r="J7" i="2"/>
  <c r="K8" i="4" l="1"/>
  <c r="L9" s="1"/>
  <c r="K9"/>
  <c r="K11"/>
  <c r="K7"/>
  <c r="K10"/>
  <c r="K9" i="1"/>
  <c r="L7" i="4" l="1"/>
  <c r="L11"/>
  <c r="L10"/>
  <c r="L8"/>
  <c r="K12" i="1" l="1"/>
  <c r="K13"/>
  <c r="K14"/>
  <c r="K16"/>
  <c r="K18"/>
  <c r="K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8"/>
  <c r="J8"/>
  <c r="J9"/>
  <c r="J11"/>
  <c r="K11" s="1"/>
  <c r="L11" s="1"/>
  <c r="J21"/>
  <c r="J12"/>
  <c r="J13"/>
  <c r="J14"/>
  <c r="J15"/>
  <c r="K15" s="1"/>
  <c r="J16"/>
  <c r="J17"/>
  <c r="K17" s="1"/>
  <c r="J18"/>
  <c r="J10"/>
  <c r="K10" s="1"/>
  <c r="L16" l="1"/>
  <c r="L17"/>
  <c r="L10"/>
  <c r="L15"/>
  <c r="L18"/>
  <c r="L12"/>
  <c r="L9"/>
  <c r="L13"/>
  <c r="L14"/>
  <c r="L8"/>
  <c r="J12" i="4"/>
  <c r="J13"/>
  <c r="J11"/>
  <c r="J10"/>
  <c r="J7"/>
  <c r="J9" i="3"/>
  <c r="J8" i="2"/>
  <c r="J11"/>
  <c r="J10"/>
</calcChain>
</file>

<file path=xl/sharedStrings.xml><?xml version="1.0" encoding="utf-8"?>
<sst xmlns="http://schemas.openxmlformats.org/spreadsheetml/2006/main" count="402" uniqueCount="231">
  <si>
    <t>Cavalier</t>
  </si>
  <si>
    <t>Cheval</t>
  </si>
  <si>
    <t>Club</t>
  </si>
  <si>
    <t>Concours</t>
  </si>
  <si>
    <t>Le CHA</t>
  </si>
  <si>
    <t>Haras  du Mas</t>
  </si>
  <si>
    <t>St Eynard</t>
  </si>
  <si>
    <t>Le Breda</t>
  </si>
  <si>
    <t>Le Centaure</t>
  </si>
  <si>
    <t>Etrier du Dauphiné</t>
  </si>
  <si>
    <t>Dominique Fall</t>
  </si>
  <si>
    <t>Eve Ferreira</t>
  </si>
  <si>
    <t>Julia Marche</t>
  </si>
  <si>
    <t>Manon Piccardi</t>
  </si>
  <si>
    <t>virginie Mosio</t>
  </si>
  <si>
    <t>Manon Girard Carrabin</t>
  </si>
  <si>
    <t>Julia Gonzalez</t>
  </si>
  <si>
    <t>Nancy Armstrong Benetto</t>
  </si>
  <si>
    <t>Alix Paugam</t>
  </si>
  <si>
    <t>Manon Detroyat</t>
  </si>
  <si>
    <t>Amandine Dalmas</t>
  </si>
  <si>
    <t>Dorine Raffaelli</t>
  </si>
  <si>
    <t>Raymond Barrett</t>
  </si>
  <si>
    <t>Serge Pascal</t>
  </si>
  <si>
    <t>Corentin Meary Dubois</t>
  </si>
  <si>
    <t>Audrey Schanen</t>
  </si>
  <si>
    <t>virgile Fornasieri</t>
  </si>
  <si>
    <t>Ukie Lover</t>
  </si>
  <si>
    <t>Djami Of The Lowlands</t>
  </si>
  <si>
    <t>Joyau Des Genets</t>
  </si>
  <si>
    <t>Neptune Du Capelan</t>
  </si>
  <si>
    <t>Douglas</t>
  </si>
  <si>
    <t>Love And Sun D'Urfe</t>
  </si>
  <si>
    <t>Nectar De Bord</t>
  </si>
  <si>
    <t>Renata Du Clos</t>
  </si>
  <si>
    <t>Umbro Du Centaure</t>
  </si>
  <si>
    <t>Piad'Zzo</t>
  </si>
  <si>
    <t>Salsa</t>
  </si>
  <si>
    <t>Opale De La Selune</t>
  </si>
  <si>
    <t>Perfumada</t>
  </si>
  <si>
    <t>Toledo Belle Errance</t>
  </si>
  <si>
    <t>Alvaro Van Het Bakkershof</t>
  </si>
  <si>
    <t>Sunshine La Goula</t>
  </si>
  <si>
    <t>Rhea D'Hurl'Vent</t>
  </si>
  <si>
    <t>Elona</t>
  </si>
  <si>
    <t>CHA</t>
  </si>
  <si>
    <t>Ecurie SW</t>
  </si>
  <si>
    <t>Ecole De Dressage  Du Gresivaudan</t>
  </si>
  <si>
    <t>PC De Sardieu</t>
  </si>
  <si>
    <t>Ecurie Du Magay</t>
  </si>
  <si>
    <t>Nouvelles Ecuries du Centaure</t>
  </si>
  <si>
    <t>L'ecrin D'Eden</t>
  </si>
  <si>
    <t>CE Du St Eynard</t>
  </si>
  <si>
    <t>Club 2</t>
  </si>
  <si>
    <t>Note</t>
  </si>
  <si>
    <t>Presimodo</t>
  </si>
  <si>
    <t>Chiara Girollet</t>
  </si>
  <si>
    <t xml:space="preserve">PC Du Breda </t>
  </si>
  <si>
    <t>Anne Sophie Licourt</t>
  </si>
  <si>
    <t>Pato</t>
  </si>
  <si>
    <t>Clarra Zappone</t>
  </si>
  <si>
    <t>Rodolphe Viallet</t>
  </si>
  <si>
    <t>Rosita Des Perrieres</t>
  </si>
  <si>
    <t>Louisiane</t>
  </si>
  <si>
    <t>WillOW Faure</t>
  </si>
  <si>
    <t>Lauriane Hilaire</t>
  </si>
  <si>
    <t>SCEA Du Mas De Meyrie</t>
  </si>
  <si>
    <t>Kaliska</t>
  </si>
  <si>
    <t>Jean Dominique Zanus</t>
  </si>
  <si>
    <t>Marina Gievis</t>
  </si>
  <si>
    <t>Karine Zehnder Equitation</t>
  </si>
  <si>
    <t>LV Equitation</t>
  </si>
  <si>
    <t>Celine Dopaco</t>
  </si>
  <si>
    <t>Pirate Des Boissieres</t>
  </si>
  <si>
    <t>Qulinka Des Geais</t>
  </si>
  <si>
    <t>Tango D'amour Du Bois</t>
  </si>
  <si>
    <t>Orane Francillard</t>
  </si>
  <si>
    <t>Naara De Renega</t>
  </si>
  <si>
    <t>Katty Fabre</t>
  </si>
  <si>
    <t>Khazan De Troe</t>
  </si>
  <si>
    <t>Elisabet h Stojanov</t>
  </si>
  <si>
    <t>Saveur Du Frety</t>
  </si>
  <si>
    <t>Etrier du dauphiné</t>
  </si>
  <si>
    <t>Aneka Leveille</t>
  </si>
  <si>
    <t>Birdy</t>
  </si>
  <si>
    <t xml:space="preserve">Aurelie Galliard </t>
  </si>
  <si>
    <t>Radia Du Reversey</t>
  </si>
  <si>
    <t>Marion Borfiga</t>
  </si>
  <si>
    <t>Volcan Du Serre</t>
  </si>
  <si>
    <t>Equi Sport De La Grd Combe</t>
  </si>
  <si>
    <t>Thiphaine Rousseau</t>
  </si>
  <si>
    <t>Queen Martine</t>
  </si>
  <si>
    <t>Frederique Raag</t>
  </si>
  <si>
    <t>Anna Perrin Badin</t>
  </si>
  <si>
    <t>Nomade</t>
  </si>
  <si>
    <t>Maud Cavaliere</t>
  </si>
  <si>
    <t>ulrica</t>
  </si>
  <si>
    <t>Annick Horvat</t>
  </si>
  <si>
    <t>Moindeux De L'Ecrin</t>
  </si>
  <si>
    <t>Daniel Cavaliere</t>
  </si>
  <si>
    <t>Valerie Chabre</t>
  </si>
  <si>
    <t>My First De Laribeyr</t>
  </si>
  <si>
    <t>Marine Salle</t>
  </si>
  <si>
    <t>Rillette</t>
  </si>
  <si>
    <t>Anna Gontharet</t>
  </si>
  <si>
    <t>Uron</t>
  </si>
  <si>
    <t>Nicolas Pellerin</t>
  </si>
  <si>
    <t>Torgal Du Magay</t>
  </si>
  <si>
    <t>Club Elite</t>
  </si>
  <si>
    <t>Fanny Viallard</t>
  </si>
  <si>
    <t>Quiera</t>
  </si>
  <si>
    <t>La Bambu La Team</t>
  </si>
  <si>
    <t>Audrey schanen</t>
  </si>
  <si>
    <t>Lascar de pommeriaz</t>
  </si>
  <si>
    <t>CE Du ST Eynard</t>
  </si>
  <si>
    <t>Caroline Girard Carrabin</t>
  </si>
  <si>
    <t>Unalco D'Huez</t>
  </si>
  <si>
    <t>Ecuries Du Magay</t>
  </si>
  <si>
    <t>Natacha Tautou</t>
  </si>
  <si>
    <t>Presumido</t>
  </si>
  <si>
    <t>Declic a Cheval Obectif Competition</t>
  </si>
  <si>
    <t>Stephanie Aymoz</t>
  </si>
  <si>
    <t>Jallucine</t>
  </si>
  <si>
    <t>CH Des 4 Fers</t>
  </si>
  <si>
    <t>Christine Thollon</t>
  </si>
  <si>
    <t>Quimo</t>
  </si>
  <si>
    <t>CE Du Moulin</t>
  </si>
  <si>
    <t>Manon Varcin</t>
  </si>
  <si>
    <t>PC Du Breda</t>
  </si>
  <si>
    <t xml:space="preserve">Justine Battard Azema </t>
  </si>
  <si>
    <t>pato</t>
  </si>
  <si>
    <t>Laurie Degeorge</t>
  </si>
  <si>
    <t>Harcos Du Castel</t>
  </si>
  <si>
    <t>Isabelle Tranchant</t>
  </si>
  <si>
    <t>Roussette Top</t>
  </si>
  <si>
    <t>Alice Charretton</t>
  </si>
  <si>
    <t>Reinette D'Avril</t>
  </si>
  <si>
    <t>Ecuries des Dames</t>
  </si>
  <si>
    <t>Club 1</t>
  </si>
  <si>
    <t>Nvlle Ecurie Du Centaure</t>
  </si>
  <si>
    <t xml:space="preserve">Valentine Freslon </t>
  </si>
  <si>
    <t>Jus D'Pom</t>
  </si>
  <si>
    <t>CH Des 4 FERS</t>
  </si>
  <si>
    <t>Isabelle Schanen</t>
  </si>
  <si>
    <t>Lascard De Pommeriaz</t>
  </si>
  <si>
    <t>Clothilde Pappas</t>
  </si>
  <si>
    <t>Rosemary Du Favier</t>
  </si>
  <si>
    <t>Nathalie Dhenin Bulcon</t>
  </si>
  <si>
    <t>Piad'zzo</t>
  </si>
  <si>
    <t>Nathalie Porteseil</t>
  </si>
  <si>
    <t>Pilano</t>
  </si>
  <si>
    <t>Christine Tollon</t>
  </si>
  <si>
    <t>Naara De Regagnas</t>
  </si>
  <si>
    <t>Poney Club Du Breda</t>
  </si>
  <si>
    <t>Justine Battard Azema</t>
  </si>
  <si>
    <t>Katie Fabre</t>
  </si>
  <si>
    <t>Chloé Pivert</t>
  </si>
  <si>
    <t>Ulrica</t>
  </si>
  <si>
    <t xml:space="preserve">Julie Salvi </t>
  </si>
  <si>
    <t>Club 3</t>
  </si>
  <si>
    <t>Sandy Serena</t>
  </si>
  <si>
    <t>Ralmar</t>
  </si>
  <si>
    <t>Maelys Viallard</t>
  </si>
  <si>
    <t>Brillant VI</t>
  </si>
  <si>
    <t>La Bambou La Team</t>
  </si>
  <si>
    <t>Solene Thibaud</t>
  </si>
  <si>
    <t>Laeticia Bietry</t>
  </si>
  <si>
    <t>Vadd De Chastellus</t>
  </si>
  <si>
    <t>Vanina Agay</t>
  </si>
  <si>
    <t>Jewel</t>
  </si>
  <si>
    <t>Nouvelles Ecuries Du Centaure</t>
  </si>
  <si>
    <t>Maelle beunardeau</t>
  </si>
  <si>
    <t>Annick Horva</t>
  </si>
  <si>
    <t>Moindeux de l'ecrin</t>
  </si>
  <si>
    <t>Laurine Grimandi</t>
  </si>
  <si>
    <t>Victoire Lover</t>
  </si>
  <si>
    <t>Melanie Lagrasta</t>
  </si>
  <si>
    <t>Popeye</t>
  </si>
  <si>
    <t>Melanie Avagadro</t>
  </si>
  <si>
    <t>Aibrean Sparrow</t>
  </si>
  <si>
    <t>Laurence Fargeton</t>
  </si>
  <si>
    <t>Neva Du Plan</t>
  </si>
  <si>
    <t>Vaitea Claveau</t>
  </si>
  <si>
    <t>Uranium</t>
  </si>
  <si>
    <t>Ecurie Des Effeuillers</t>
  </si>
  <si>
    <t>Christelle buisson</t>
  </si>
  <si>
    <t>Ulysse Du Bottet</t>
  </si>
  <si>
    <t>Declic a Cheval Objectif Competition</t>
  </si>
  <si>
    <t>Brigitte Tautou</t>
  </si>
  <si>
    <t>Elise Dayet</t>
  </si>
  <si>
    <t>Charlotte Rey</t>
  </si>
  <si>
    <t xml:space="preserve">Isa De Chateauneuf </t>
  </si>
  <si>
    <t>Etrier Du Dauphiné</t>
  </si>
  <si>
    <t>Enora D'Imperio</t>
  </si>
  <si>
    <t>Risette</t>
  </si>
  <si>
    <t>Alexia Guillet</t>
  </si>
  <si>
    <t>Nobel De La Faye</t>
  </si>
  <si>
    <t>Clemence Le Gulludec</t>
  </si>
  <si>
    <t>Jasper</t>
  </si>
  <si>
    <t>Margot Lacroix</t>
  </si>
  <si>
    <t>Qalyse De Soucy</t>
  </si>
  <si>
    <t>Rodophe Viallet</t>
  </si>
  <si>
    <t>Vif D'Or Du Centaure</t>
  </si>
  <si>
    <t>Ana Perrin badin</t>
  </si>
  <si>
    <t xml:space="preserve">Nomade </t>
  </si>
  <si>
    <t>Poney 2</t>
  </si>
  <si>
    <t xml:space="preserve">Capucine Pillet </t>
  </si>
  <si>
    <t>One Day De Jax</t>
  </si>
  <si>
    <t>Margot Harrvat</t>
  </si>
  <si>
    <t>Moindeux de L'Ecrin</t>
  </si>
  <si>
    <t>PC du Breda</t>
  </si>
  <si>
    <t>Lea Schicke</t>
  </si>
  <si>
    <t>Helene Ghaleb</t>
  </si>
  <si>
    <t>Moon Light Bons Sires</t>
  </si>
  <si>
    <t>Floriant Ruel</t>
  </si>
  <si>
    <t>Kamulka</t>
  </si>
  <si>
    <t>CE Du SY Eynard</t>
  </si>
  <si>
    <t>Solen Thibaub</t>
  </si>
  <si>
    <t>Clementine Crepin</t>
  </si>
  <si>
    <t>Moyenne si au moins 2 notes</t>
  </si>
  <si>
    <t>Moyenne si au moins3 notes</t>
  </si>
  <si>
    <t>Moyenne des 3 meilleurs moyenne</t>
  </si>
  <si>
    <t>72.05</t>
  </si>
  <si>
    <t>Moyenne des 3 meuilleurs note</t>
  </si>
  <si>
    <t>62,33</t>
  </si>
  <si>
    <t>60,83</t>
  </si>
  <si>
    <t>59,67</t>
  </si>
  <si>
    <t>61,50</t>
  </si>
  <si>
    <t>Moyenne 3 meilleurs note</t>
  </si>
  <si>
    <t>classement  final</t>
  </si>
  <si>
    <t>classement final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</si>
</sst>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indent="1"/>
    </xf>
    <xf numFmtId="0" fontId="1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0" xfId="0" applyFont="1" applyFill="1"/>
    <xf numFmtId="0" fontId="4" fillId="0" borderId="1" xfId="0" applyFont="1" applyBorder="1"/>
    <xf numFmtId="0" fontId="4" fillId="2" borderId="0" xfId="0" applyFont="1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/>
    <xf numFmtId="2" fontId="0" fillId="0" borderId="1" xfId="0" applyNumberFormat="1" applyFill="1" applyBorder="1"/>
    <xf numFmtId="0" fontId="4" fillId="0" borderId="1" xfId="0" applyFont="1" applyFill="1" applyBorder="1"/>
    <xf numFmtId="0" fontId="4" fillId="0" borderId="0" xfId="0" applyFont="1" applyFill="1"/>
    <xf numFmtId="2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Font="1" applyFill="1" applyBorder="1"/>
    <xf numFmtId="0" fontId="4" fillId="4" borderId="1" xfId="0" applyFont="1" applyFill="1" applyBorder="1"/>
    <xf numFmtId="2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1" fillId="0" borderId="1" xfId="0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/>
    <xf numFmtId="2" fontId="0" fillId="4" borderId="1" xfId="0" applyNumberFormat="1" applyFill="1" applyBorder="1"/>
    <xf numFmtId="0" fontId="0" fillId="4" borderId="0" xfId="0" applyFill="1" applyBorder="1"/>
    <xf numFmtId="0" fontId="0" fillId="4" borderId="2" xfId="0" applyFill="1" applyBorder="1"/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85725</xdr:rowOff>
    </xdr:from>
    <xdr:to>
      <xdr:col>2</xdr:col>
      <xdr:colOff>1832995</xdr:colOff>
      <xdr:row>3</xdr:row>
      <xdr:rowOff>95250</xdr:rowOff>
    </xdr:to>
    <xdr:pic>
      <xdr:nvPicPr>
        <xdr:cNvPr id="2" name="Picture 1" descr="1003189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5400" y="85725"/>
          <a:ext cx="1756795" cy="581025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0</xdr:row>
      <xdr:rowOff>76200</xdr:rowOff>
    </xdr:from>
    <xdr:to>
      <xdr:col>9</xdr:col>
      <xdr:colOff>38100</xdr:colOff>
      <xdr:row>3</xdr:row>
      <xdr:rowOff>152400</xdr:rowOff>
    </xdr:to>
    <xdr:pic>
      <xdr:nvPicPr>
        <xdr:cNvPr id="3" name="Picture 2" descr="logo-equitalp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67050" y="76200"/>
          <a:ext cx="245745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47625</xdr:rowOff>
    </xdr:from>
    <xdr:to>
      <xdr:col>8</xdr:col>
      <xdr:colOff>438150</xdr:colOff>
      <xdr:row>3</xdr:row>
      <xdr:rowOff>142875</xdr:rowOff>
    </xdr:to>
    <xdr:pic>
      <xdr:nvPicPr>
        <xdr:cNvPr id="2" name="Picture 2" descr="logo-equitalp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86575" y="47625"/>
          <a:ext cx="2228850" cy="666750"/>
        </a:xfrm>
        <a:prstGeom prst="rect">
          <a:avLst/>
        </a:prstGeom>
      </xdr:spPr>
    </xdr:pic>
    <xdr:clientData/>
  </xdr:twoCellAnchor>
  <xdr:twoCellAnchor editAs="oneCell">
    <xdr:from>
      <xdr:col>2</xdr:col>
      <xdr:colOff>1323975</xdr:colOff>
      <xdr:row>0</xdr:row>
      <xdr:rowOff>104775</xdr:rowOff>
    </xdr:from>
    <xdr:to>
      <xdr:col>5</xdr:col>
      <xdr:colOff>89921</xdr:colOff>
      <xdr:row>3</xdr:row>
      <xdr:rowOff>114300</xdr:rowOff>
    </xdr:to>
    <xdr:pic>
      <xdr:nvPicPr>
        <xdr:cNvPr id="3" name="Picture 3" descr="1003189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14850" y="104775"/>
          <a:ext cx="1832996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885825</xdr:colOff>
      <xdr:row>0</xdr:row>
      <xdr:rowOff>76200</xdr:rowOff>
    </xdr:from>
    <xdr:to>
      <xdr:col>3</xdr:col>
      <xdr:colOff>500062</xdr:colOff>
      <xdr:row>3</xdr:row>
      <xdr:rowOff>112711</xdr:rowOff>
    </xdr:to>
    <xdr:pic>
      <xdr:nvPicPr>
        <xdr:cNvPr id="2" name="Picture 1" descr="1003189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33888" y="76200"/>
          <a:ext cx="2328862" cy="750886"/>
        </a:xfrm>
        <a:prstGeom prst="rect">
          <a:avLst/>
        </a:prstGeom>
      </xdr:spPr>
    </xdr:pic>
    <xdr:clientData/>
  </xdr:twoCellAnchor>
  <xdr:twoCellAnchor editAs="oneCell">
    <xdr:from>
      <xdr:col>5</xdr:col>
      <xdr:colOff>19049</xdr:colOff>
      <xdr:row>0</xdr:row>
      <xdr:rowOff>54768</xdr:rowOff>
    </xdr:from>
    <xdr:to>
      <xdr:col>8</xdr:col>
      <xdr:colOff>333375</xdr:colOff>
      <xdr:row>3</xdr:row>
      <xdr:rowOff>195829</xdr:rowOff>
    </xdr:to>
    <xdr:pic>
      <xdr:nvPicPr>
        <xdr:cNvPr id="3" name="Picture 2" descr="logo-equitalp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36643" y="54768"/>
          <a:ext cx="2826545" cy="8554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76200</xdr:rowOff>
    </xdr:from>
    <xdr:to>
      <xdr:col>3</xdr:col>
      <xdr:colOff>333374</xdr:colOff>
      <xdr:row>3</xdr:row>
      <xdr:rowOff>85725</xdr:rowOff>
    </xdr:to>
    <xdr:pic>
      <xdr:nvPicPr>
        <xdr:cNvPr id="2" name="Picture 1" descr="1003189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38550" y="76200"/>
          <a:ext cx="2285999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723901</xdr:colOff>
      <xdr:row>0</xdr:row>
      <xdr:rowOff>57150</xdr:rowOff>
    </xdr:from>
    <xdr:to>
      <xdr:col>7</xdr:col>
      <xdr:colOff>514351</xdr:colOff>
      <xdr:row>3</xdr:row>
      <xdr:rowOff>133350</xdr:rowOff>
    </xdr:to>
    <xdr:pic>
      <xdr:nvPicPr>
        <xdr:cNvPr id="3" name="Picture 2" descr="logo-equitalp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38901" y="57150"/>
          <a:ext cx="2571750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0</xdr:row>
      <xdr:rowOff>114299</xdr:rowOff>
    </xdr:from>
    <xdr:to>
      <xdr:col>2</xdr:col>
      <xdr:colOff>933449</xdr:colOff>
      <xdr:row>3</xdr:row>
      <xdr:rowOff>114634</xdr:rowOff>
    </xdr:to>
    <xdr:pic>
      <xdr:nvPicPr>
        <xdr:cNvPr id="2" name="Picture 1" descr="1003189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2524" y="114299"/>
          <a:ext cx="2124075" cy="571835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0</xdr:row>
      <xdr:rowOff>95250</xdr:rowOff>
    </xdr:from>
    <xdr:to>
      <xdr:col>8</xdr:col>
      <xdr:colOff>0</xdr:colOff>
      <xdr:row>3</xdr:row>
      <xdr:rowOff>142875</xdr:rowOff>
    </xdr:to>
    <xdr:pic>
      <xdr:nvPicPr>
        <xdr:cNvPr id="3" name="Picture 2" descr="logo-equitalp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48101" y="95250"/>
          <a:ext cx="2828924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8"/>
  <sheetViews>
    <sheetView workbookViewId="0">
      <selection activeCell="K6" sqref="K6"/>
    </sheetView>
  </sheetViews>
  <sheetFormatPr defaultColWidth="9.140625" defaultRowHeight="15"/>
  <cols>
    <col min="1" max="1" width="22.42578125" bestFit="1" customWidth="1"/>
    <col min="2" max="2" width="19.5703125" bestFit="1" customWidth="1"/>
    <col min="3" max="3" width="33.28515625" bestFit="1" customWidth="1"/>
    <col min="10" max="10" width="11" customWidth="1"/>
    <col min="11" max="11" width="16.85546875" customWidth="1"/>
  </cols>
  <sheetData>
    <row r="4" spans="1:11">
      <c r="B4" s="5" t="s">
        <v>108</v>
      </c>
      <c r="C4" s="2"/>
    </row>
    <row r="5" spans="1:11">
      <c r="C5" s="4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</row>
    <row r="6" spans="1:11" s="7" customFormat="1" ht="54" customHeight="1">
      <c r="A6" s="11" t="s">
        <v>0</v>
      </c>
      <c r="B6" s="11" t="s">
        <v>1</v>
      </c>
      <c r="C6" s="11" t="s">
        <v>2</v>
      </c>
      <c r="D6" s="11" t="s">
        <v>54</v>
      </c>
      <c r="E6" s="11" t="s">
        <v>54</v>
      </c>
      <c r="F6" s="11" t="s">
        <v>54</v>
      </c>
      <c r="G6" s="11" t="s">
        <v>54</v>
      </c>
      <c r="H6" s="11" t="s">
        <v>54</v>
      </c>
      <c r="I6" s="11" t="s">
        <v>54</v>
      </c>
      <c r="J6" s="10" t="s">
        <v>228</v>
      </c>
      <c r="K6" s="10" t="s">
        <v>229</v>
      </c>
    </row>
    <row r="7" spans="1:11" s="33" customFormat="1">
      <c r="A7" s="45" t="s">
        <v>109</v>
      </c>
      <c r="B7" s="45" t="s">
        <v>110</v>
      </c>
      <c r="C7" s="45" t="s">
        <v>111</v>
      </c>
      <c r="D7" s="45">
        <v>67.5</v>
      </c>
      <c r="E7" s="49">
        <v>68</v>
      </c>
      <c r="F7" s="49">
        <v>69.66</v>
      </c>
      <c r="G7" s="45">
        <v>71.83</v>
      </c>
      <c r="H7" s="45">
        <v>64.17</v>
      </c>
      <c r="I7" s="45">
        <v>64</v>
      </c>
      <c r="J7" s="50">
        <f>AVERAGE(G7,F7,E7)</f>
        <v>69.83</v>
      </c>
      <c r="K7" s="48">
        <v>1</v>
      </c>
    </row>
    <row r="8" spans="1:11" s="33" customFormat="1">
      <c r="A8" s="51" t="s">
        <v>127</v>
      </c>
      <c r="B8" s="45" t="s">
        <v>63</v>
      </c>
      <c r="C8" s="45" t="s">
        <v>128</v>
      </c>
      <c r="D8" s="45"/>
      <c r="E8" s="45"/>
      <c r="F8" s="45">
        <v>66.33</v>
      </c>
      <c r="G8" s="45">
        <v>65.83</v>
      </c>
      <c r="H8" s="45"/>
      <c r="I8" s="45">
        <v>63.67</v>
      </c>
      <c r="J8" s="50">
        <f>AVERAGE(D8:H8)</f>
        <v>66.08</v>
      </c>
      <c r="K8" s="48">
        <v>2</v>
      </c>
    </row>
    <row r="9" spans="1:11" s="33" customFormat="1">
      <c r="A9" s="45" t="s">
        <v>112</v>
      </c>
      <c r="B9" s="45" t="s">
        <v>113</v>
      </c>
      <c r="C9" s="45" t="s">
        <v>114</v>
      </c>
      <c r="D9" s="45">
        <v>65.83</v>
      </c>
      <c r="E9" s="45"/>
      <c r="F9" s="45">
        <v>65.989999999999995</v>
      </c>
      <c r="G9" s="45">
        <v>65.5</v>
      </c>
      <c r="H9" s="45"/>
      <c r="I9" s="45">
        <v>61</v>
      </c>
      <c r="J9" s="50">
        <f>AVERAGE(F9,D9,G9)</f>
        <v>65.773333333333326</v>
      </c>
      <c r="K9" s="48">
        <v>3</v>
      </c>
    </row>
    <row r="10" spans="1:11" s="33" customFormat="1">
      <c r="A10" s="31" t="s">
        <v>115</v>
      </c>
      <c r="B10" s="31" t="s">
        <v>116</v>
      </c>
      <c r="C10" s="31" t="s">
        <v>117</v>
      </c>
      <c r="D10" s="31">
        <v>64</v>
      </c>
      <c r="E10" s="31"/>
      <c r="F10" s="31"/>
      <c r="G10" s="31">
        <v>65.33</v>
      </c>
      <c r="H10" s="31">
        <v>65.33</v>
      </c>
      <c r="I10" s="31">
        <v>68</v>
      </c>
      <c r="J10" s="34">
        <f>AVERAGE(D10:I10)</f>
        <v>65.664999999999992</v>
      </c>
      <c r="K10" s="9">
        <v>4</v>
      </c>
    </row>
    <row r="11" spans="1:11" s="33" customFormat="1">
      <c r="A11" s="31" t="s">
        <v>118</v>
      </c>
      <c r="B11" s="31" t="s">
        <v>119</v>
      </c>
      <c r="C11" s="31" t="s">
        <v>120</v>
      </c>
      <c r="D11" s="31"/>
      <c r="E11" s="31">
        <v>63</v>
      </c>
      <c r="F11" s="31"/>
      <c r="G11" s="31">
        <v>65.5</v>
      </c>
      <c r="H11" s="31"/>
      <c r="I11" s="31">
        <v>63.17</v>
      </c>
      <c r="J11" s="34">
        <f>AVERAGE(E11:I11)</f>
        <v>63.890000000000008</v>
      </c>
      <c r="K11" s="9">
        <v>5</v>
      </c>
    </row>
    <row r="12" spans="1:11" s="33" customFormat="1">
      <c r="A12" s="31" t="s">
        <v>121</v>
      </c>
      <c r="B12" s="31" t="s">
        <v>122</v>
      </c>
      <c r="C12" s="31" t="s">
        <v>123</v>
      </c>
      <c r="D12" s="31">
        <v>58.67</v>
      </c>
      <c r="E12" s="31"/>
      <c r="F12" s="31"/>
      <c r="G12" s="31"/>
      <c r="H12" s="31"/>
      <c r="I12" s="31"/>
      <c r="J12" s="34"/>
      <c r="K12" s="9"/>
    </row>
    <row r="13" spans="1:11" s="33" customFormat="1">
      <c r="A13" s="31" t="s">
        <v>124</v>
      </c>
      <c r="B13" s="31" t="s">
        <v>125</v>
      </c>
      <c r="C13" s="31" t="s">
        <v>126</v>
      </c>
      <c r="D13" s="31">
        <v>56</v>
      </c>
      <c r="E13" s="31"/>
      <c r="F13" s="31"/>
      <c r="G13" s="31"/>
      <c r="H13" s="31"/>
      <c r="I13" s="31"/>
      <c r="J13" s="34"/>
      <c r="K13" s="9"/>
    </row>
    <row r="14" spans="1:11" s="33" customFormat="1">
      <c r="A14" s="31" t="s">
        <v>129</v>
      </c>
      <c r="B14" s="31" t="s">
        <v>130</v>
      </c>
      <c r="C14" s="31" t="s">
        <v>128</v>
      </c>
      <c r="D14" s="31"/>
      <c r="E14" s="31"/>
      <c r="F14" s="31">
        <v>53.83</v>
      </c>
      <c r="G14" s="31"/>
      <c r="H14" s="31"/>
      <c r="I14" s="31"/>
      <c r="J14" s="34"/>
      <c r="K14" s="9"/>
    </row>
    <row r="15" spans="1:11" s="33" customFormat="1">
      <c r="A15" s="31" t="s">
        <v>131</v>
      </c>
      <c r="B15" s="31" t="s">
        <v>132</v>
      </c>
      <c r="C15" s="31" t="s">
        <v>128</v>
      </c>
      <c r="D15" s="31"/>
      <c r="E15" s="31"/>
      <c r="F15" s="31"/>
      <c r="G15" s="31">
        <v>60</v>
      </c>
      <c r="H15" s="31"/>
      <c r="I15" s="31"/>
      <c r="J15" s="34"/>
      <c r="K15" s="9"/>
    </row>
    <row r="16" spans="1:11" s="33" customFormat="1">
      <c r="A16" s="31" t="s">
        <v>133</v>
      </c>
      <c r="B16" s="31" t="s">
        <v>134</v>
      </c>
      <c r="C16" s="31" t="s">
        <v>128</v>
      </c>
      <c r="D16" s="31"/>
      <c r="E16" s="31"/>
      <c r="F16" s="31"/>
      <c r="G16" s="31">
        <v>58.33</v>
      </c>
      <c r="H16" s="31"/>
      <c r="I16" s="31"/>
      <c r="J16" s="34"/>
      <c r="K16" s="9"/>
    </row>
    <row r="17" spans="1:11" s="33" customFormat="1">
      <c r="A17" s="31" t="s">
        <v>135</v>
      </c>
      <c r="B17" s="31" t="s">
        <v>136</v>
      </c>
      <c r="C17" s="31" t="s">
        <v>137</v>
      </c>
      <c r="D17" s="31"/>
      <c r="E17" s="31"/>
      <c r="F17" s="31"/>
      <c r="G17" s="31"/>
      <c r="H17" s="31">
        <v>63.17</v>
      </c>
      <c r="I17" s="31"/>
      <c r="J17" s="34"/>
      <c r="K17" s="9">
        <v>6</v>
      </c>
    </row>
    <row r="18" spans="1:11" s="33" customFormat="1">
      <c r="A18" s="31"/>
      <c r="B18" s="31"/>
      <c r="C18" s="31"/>
      <c r="D18" s="31"/>
      <c r="E18" s="31"/>
      <c r="F18" s="31"/>
      <c r="G18" s="31"/>
      <c r="H18" s="31"/>
      <c r="I18" s="31"/>
      <c r="J18" s="34"/>
      <c r="K18" s="9"/>
    </row>
  </sheetData>
  <sortState ref="A7:K11">
    <sortCondition descending="1" ref="J7:J1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6"/>
  <sheetViews>
    <sheetView workbookViewId="0">
      <selection activeCell="K6" sqref="K6"/>
    </sheetView>
  </sheetViews>
  <sheetFormatPr defaultColWidth="9.140625" defaultRowHeight="15"/>
  <cols>
    <col min="1" max="1" width="22.140625" bestFit="1" customWidth="1"/>
    <col min="2" max="2" width="20.85546875" bestFit="1" customWidth="1"/>
    <col min="3" max="3" width="25.7109375" bestFit="1" customWidth="1"/>
    <col min="4" max="4" width="7.140625" bestFit="1" customWidth="1"/>
    <col min="5" max="5" width="13.140625" bestFit="1" customWidth="1"/>
    <col min="6" max="6" width="9.140625" bestFit="1" customWidth="1"/>
    <col min="7" max="7" width="8.5703125" bestFit="1" customWidth="1"/>
    <col min="8" max="8" width="11.5703125" bestFit="1" customWidth="1"/>
    <col min="9" max="9" width="17.7109375" bestFit="1" customWidth="1"/>
    <col min="10" max="10" width="11.42578125" customWidth="1"/>
    <col min="11" max="11" width="23.42578125" customWidth="1"/>
  </cols>
  <sheetData>
    <row r="4" spans="1:11">
      <c r="A4" s="5" t="s">
        <v>138</v>
      </c>
      <c r="B4" s="5"/>
      <c r="C4" s="6"/>
    </row>
    <row r="5" spans="1:11">
      <c r="C5" s="4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</row>
    <row r="6" spans="1:11" s="7" customFormat="1" ht="45.75" customHeight="1">
      <c r="A6" s="11" t="s">
        <v>0</v>
      </c>
      <c r="B6" s="15" t="s">
        <v>1</v>
      </c>
      <c r="C6" s="11" t="s">
        <v>2</v>
      </c>
      <c r="D6" s="11" t="s">
        <v>54</v>
      </c>
      <c r="E6" s="11" t="s">
        <v>54</v>
      </c>
      <c r="F6" s="11" t="s">
        <v>54</v>
      </c>
      <c r="G6" s="11" t="s">
        <v>54</v>
      </c>
      <c r="H6" s="11" t="s">
        <v>54</v>
      </c>
      <c r="I6" s="11" t="s">
        <v>54</v>
      </c>
      <c r="J6" s="10" t="s">
        <v>219</v>
      </c>
      <c r="K6" s="10" t="s">
        <v>230</v>
      </c>
    </row>
    <row r="7" spans="1:11" s="33" customFormat="1">
      <c r="A7" s="45" t="s">
        <v>76</v>
      </c>
      <c r="B7" s="45" t="s">
        <v>152</v>
      </c>
      <c r="C7" s="45" t="s">
        <v>153</v>
      </c>
      <c r="D7" s="45"/>
      <c r="E7" s="45">
        <v>54</v>
      </c>
      <c r="F7" s="45">
        <v>77.66</v>
      </c>
      <c r="G7" s="45">
        <v>68.17</v>
      </c>
      <c r="H7" s="45">
        <v>58.33</v>
      </c>
      <c r="I7" s="52" t="s">
        <v>226</v>
      </c>
      <c r="J7" s="47">
        <f>AVERAGE(F7,G7,I7)</f>
        <v>72.914999999999992</v>
      </c>
      <c r="K7" s="53">
        <v>1</v>
      </c>
    </row>
    <row r="8" spans="1:11" s="33" customFormat="1">
      <c r="A8" s="45" t="s">
        <v>155</v>
      </c>
      <c r="B8" s="45" t="s">
        <v>79</v>
      </c>
      <c r="C8" s="45" t="s">
        <v>153</v>
      </c>
      <c r="D8" s="45"/>
      <c r="E8" s="45"/>
      <c r="F8" s="45">
        <v>62</v>
      </c>
      <c r="G8" s="45">
        <v>67</v>
      </c>
      <c r="H8" s="45">
        <v>62</v>
      </c>
      <c r="I8" s="52" t="s">
        <v>224</v>
      </c>
      <c r="J8" s="47">
        <f>AVERAGE(G8,I8,H8)</f>
        <v>64.5</v>
      </c>
      <c r="K8" s="53">
        <v>2</v>
      </c>
    </row>
    <row r="9" spans="1:11" s="33" customFormat="1">
      <c r="A9" s="45" t="s">
        <v>156</v>
      </c>
      <c r="B9" s="45" t="s">
        <v>157</v>
      </c>
      <c r="C9" s="45" t="s">
        <v>153</v>
      </c>
      <c r="D9" s="45"/>
      <c r="E9" s="45"/>
      <c r="F9" s="45"/>
      <c r="G9" s="45">
        <v>62.67</v>
      </c>
      <c r="H9" s="45">
        <v>65.67</v>
      </c>
      <c r="I9" s="52" t="s">
        <v>225</v>
      </c>
      <c r="J9" s="47">
        <f>AVERAGE(D9:I9)</f>
        <v>64.17</v>
      </c>
      <c r="K9" s="53">
        <v>3</v>
      </c>
    </row>
    <row r="10" spans="1:11" s="33" customFormat="1">
      <c r="A10" s="31" t="s">
        <v>143</v>
      </c>
      <c r="B10" s="31" t="s">
        <v>144</v>
      </c>
      <c r="C10" s="31" t="s">
        <v>52</v>
      </c>
      <c r="D10" s="31">
        <v>63.33</v>
      </c>
      <c r="E10" s="31"/>
      <c r="F10" s="31">
        <v>58.66</v>
      </c>
      <c r="G10" s="31">
        <v>63.67</v>
      </c>
      <c r="H10" s="31"/>
      <c r="I10" s="32" t="s">
        <v>227</v>
      </c>
      <c r="J10" s="17">
        <f>AVERAGE(G10,D10,I10)</f>
        <v>63.5</v>
      </c>
      <c r="K10" s="16">
        <v>4</v>
      </c>
    </row>
    <row r="11" spans="1:11" s="33" customFormat="1">
      <c r="A11" s="31" t="s">
        <v>154</v>
      </c>
      <c r="B11" s="31" t="s">
        <v>59</v>
      </c>
      <c r="C11" s="31" t="s">
        <v>153</v>
      </c>
      <c r="D11" s="31"/>
      <c r="E11" s="31"/>
      <c r="F11" s="31">
        <v>63</v>
      </c>
      <c r="G11" s="31">
        <v>61.83</v>
      </c>
      <c r="H11" s="31"/>
      <c r="I11" s="32"/>
      <c r="J11" s="17">
        <v>62.41</v>
      </c>
      <c r="K11" s="16">
        <v>5</v>
      </c>
    </row>
    <row r="12" spans="1:11" s="33" customFormat="1">
      <c r="A12" s="31" t="s">
        <v>149</v>
      </c>
      <c r="B12" s="31" t="s">
        <v>150</v>
      </c>
      <c r="C12" s="31" t="s">
        <v>52</v>
      </c>
      <c r="D12" s="31">
        <v>61.67</v>
      </c>
      <c r="E12" s="31"/>
      <c r="F12" s="31">
        <v>59.33</v>
      </c>
      <c r="G12" s="31"/>
      <c r="H12" s="31"/>
      <c r="I12" s="32"/>
      <c r="J12" s="17">
        <v>60.5</v>
      </c>
      <c r="K12" s="16">
        <v>6</v>
      </c>
    </row>
    <row r="13" spans="1:11" s="33" customFormat="1">
      <c r="A13" s="31" t="s">
        <v>13</v>
      </c>
      <c r="B13" s="31" t="s">
        <v>31</v>
      </c>
      <c r="C13" s="31" t="s">
        <v>48</v>
      </c>
      <c r="D13" s="31">
        <v>66.77</v>
      </c>
      <c r="E13" s="31"/>
      <c r="F13" s="31"/>
      <c r="G13" s="31"/>
      <c r="H13" s="31"/>
      <c r="I13" s="32"/>
      <c r="J13" s="16"/>
      <c r="K13" s="16"/>
    </row>
    <row r="14" spans="1:11" s="33" customFormat="1">
      <c r="A14" s="31" t="s">
        <v>61</v>
      </c>
      <c r="B14" s="31" t="s">
        <v>62</v>
      </c>
      <c r="C14" s="31" t="s">
        <v>139</v>
      </c>
      <c r="D14" s="31">
        <v>64</v>
      </c>
      <c r="E14" s="31"/>
      <c r="F14" s="31"/>
      <c r="G14" s="31"/>
      <c r="H14" s="31"/>
      <c r="I14" s="32"/>
      <c r="J14" s="16"/>
      <c r="K14" s="16"/>
    </row>
    <row r="15" spans="1:11" s="33" customFormat="1">
      <c r="A15" s="31" t="s">
        <v>140</v>
      </c>
      <c r="B15" s="31" t="s">
        <v>141</v>
      </c>
      <c r="C15" s="31" t="s">
        <v>142</v>
      </c>
      <c r="D15" s="31">
        <v>63.67</v>
      </c>
      <c r="E15" s="31"/>
      <c r="F15" s="31"/>
      <c r="G15" s="31"/>
      <c r="H15" s="31"/>
      <c r="I15" s="32"/>
      <c r="J15" s="16"/>
      <c r="K15" s="16"/>
    </row>
    <row r="16" spans="1:11" s="33" customFormat="1">
      <c r="A16" s="31" t="s">
        <v>145</v>
      </c>
      <c r="B16" s="31" t="s">
        <v>146</v>
      </c>
      <c r="C16" s="31" t="s">
        <v>45</v>
      </c>
      <c r="D16" s="31">
        <v>62.33</v>
      </c>
      <c r="E16" s="31"/>
      <c r="F16" s="31"/>
      <c r="G16" s="31"/>
      <c r="H16" s="31"/>
      <c r="I16" s="32"/>
      <c r="J16" s="17"/>
      <c r="K16" s="16"/>
    </row>
    <row r="17" spans="1:11" s="33" customFormat="1">
      <c r="A17" s="31" t="s">
        <v>147</v>
      </c>
      <c r="B17" s="31" t="s">
        <v>148</v>
      </c>
      <c r="C17" s="31" t="s">
        <v>45</v>
      </c>
      <c r="D17" s="31">
        <v>62</v>
      </c>
      <c r="E17" s="31"/>
      <c r="F17" s="31"/>
      <c r="G17" s="31"/>
      <c r="H17" s="31"/>
      <c r="I17" s="31"/>
      <c r="J17" s="17"/>
      <c r="K17" s="16"/>
    </row>
    <row r="18" spans="1:11" s="33" customFormat="1">
      <c r="A18" s="31" t="s">
        <v>151</v>
      </c>
      <c r="B18" s="31" t="s">
        <v>125</v>
      </c>
      <c r="C18" s="31" t="s">
        <v>126</v>
      </c>
      <c r="D18" s="31"/>
      <c r="E18" s="31">
        <v>56</v>
      </c>
      <c r="F18" s="31"/>
      <c r="G18" s="31"/>
      <c r="H18" s="31"/>
      <c r="I18" s="31"/>
      <c r="J18" s="17"/>
      <c r="K18" s="16"/>
    </row>
    <row r="19" spans="1:11" s="33" customFormat="1">
      <c r="A19" s="31" t="s">
        <v>127</v>
      </c>
      <c r="B19" s="31" t="s">
        <v>63</v>
      </c>
      <c r="C19" s="31" t="s">
        <v>153</v>
      </c>
      <c r="D19" s="31"/>
      <c r="E19" s="31"/>
      <c r="F19" s="31">
        <v>65.33</v>
      </c>
      <c r="G19" s="31"/>
      <c r="H19" s="31"/>
      <c r="I19" s="31"/>
      <c r="J19" s="17"/>
      <c r="K19" s="16"/>
    </row>
    <row r="20" spans="1:11" s="33" customFormat="1">
      <c r="A20" s="31" t="s">
        <v>87</v>
      </c>
      <c r="B20" s="31" t="s">
        <v>88</v>
      </c>
      <c r="C20" s="31" t="s">
        <v>89</v>
      </c>
      <c r="D20" s="31"/>
      <c r="E20" s="31"/>
      <c r="F20" s="31">
        <v>57.66</v>
      </c>
      <c r="G20" s="31"/>
      <c r="H20" s="31"/>
      <c r="I20" s="31"/>
      <c r="J20" s="17"/>
      <c r="K20" s="16"/>
    </row>
    <row r="21" spans="1:11" s="33" customFormat="1">
      <c r="A21" s="31" t="s">
        <v>158</v>
      </c>
      <c r="B21" s="31" t="s">
        <v>134</v>
      </c>
      <c r="C21" s="31" t="s">
        <v>153</v>
      </c>
      <c r="D21" s="31"/>
      <c r="E21" s="31"/>
      <c r="F21" s="31"/>
      <c r="G21" s="31">
        <v>56</v>
      </c>
      <c r="H21" s="31"/>
      <c r="I21" s="31"/>
      <c r="J21" s="17"/>
      <c r="K21" s="16"/>
    </row>
    <row r="22" spans="1:11" s="33" customFormat="1">
      <c r="A22" s="31"/>
      <c r="B22" s="31"/>
      <c r="C22" s="31"/>
      <c r="D22" s="31"/>
      <c r="E22" s="31"/>
      <c r="F22" s="31"/>
      <c r="G22" s="31"/>
      <c r="H22" s="31"/>
      <c r="I22" s="31"/>
      <c r="J22" s="17"/>
      <c r="K22" s="16"/>
    </row>
    <row r="23" spans="1:11" s="33" customFormat="1">
      <c r="A23" s="31"/>
      <c r="B23" s="31"/>
      <c r="C23" s="31"/>
      <c r="D23" s="31"/>
      <c r="E23" s="31"/>
      <c r="F23" s="31"/>
      <c r="G23" s="31"/>
      <c r="H23" s="31"/>
      <c r="I23" s="31"/>
      <c r="J23" s="17"/>
      <c r="K23" s="16"/>
    </row>
    <row r="24" spans="1:11" s="33" customFormat="1">
      <c r="A24" s="31"/>
      <c r="B24" s="31"/>
      <c r="C24" s="31"/>
      <c r="D24" s="31"/>
      <c r="E24" s="31"/>
      <c r="F24" s="31"/>
      <c r="G24" s="31"/>
      <c r="H24" s="31"/>
      <c r="I24" s="31"/>
      <c r="J24" s="17"/>
      <c r="K24" s="16"/>
    </row>
    <row r="25" spans="1:11" s="33" customFormat="1">
      <c r="A25" s="31"/>
      <c r="B25" s="31"/>
      <c r="C25" s="31"/>
      <c r="D25" s="31"/>
      <c r="E25" s="31"/>
      <c r="F25" s="31"/>
      <c r="G25" s="31"/>
      <c r="H25" s="31"/>
      <c r="I25" s="31"/>
      <c r="J25" s="17"/>
      <c r="K25" s="16"/>
    </row>
    <row r="26" spans="1:11" s="33" customFormat="1">
      <c r="A26" s="31"/>
      <c r="B26" s="31"/>
      <c r="C26" s="31"/>
      <c r="D26" s="31"/>
      <c r="E26" s="31"/>
      <c r="F26" s="31"/>
      <c r="G26" s="31"/>
      <c r="H26" s="31"/>
      <c r="I26" s="31"/>
      <c r="J26" s="17"/>
      <c r="K26" s="16"/>
    </row>
  </sheetData>
  <sortState ref="A7:K12">
    <sortCondition descending="1" ref="J7:J1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X56"/>
  <sheetViews>
    <sheetView tabSelected="1" topLeftCell="A4" zoomScale="80" zoomScaleNormal="80" workbookViewId="0">
      <pane xSplit="2" ySplit="4" topLeftCell="G8" activePane="bottomRight" state="frozen"/>
      <selection activeCell="A4" sqref="A4"/>
      <selection pane="topRight" activeCell="C4" sqref="C4"/>
      <selection pane="bottomLeft" activeCell="A8" sqref="A8"/>
      <selection pane="bottomRight" activeCell="L7" sqref="L7"/>
    </sheetView>
  </sheetViews>
  <sheetFormatPr defaultColWidth="9.140625" defaultRowHeight="18.75"/>
  <cols>
    <col min="1" max="1" width="28" style="20" customWidth="1"/>
    <col min="2" max="2" width="28.140625" style="20" customWidth="1"/>
    <col min="3" max="3" width="40.7109375" style="20" bestFit="1" customWidth="1"/>
    <col min="4" max="4" width="9.28515625" style="20" bestFit="1" customWidth="1"/>
    <col min="5" max="5" width="17.28515625" style="20" bestFit="1" customWidth="1"/>
    <col min="6" max="6" width="11.85546875" style="20" bestFit="1" customWidth="1"/>
    <col min="7" max="7" width="11.140625" style="20" bestFit="1" customWidth="1"/>
    <col min="8" max="8" width="14.85546875" style="20" bestFit="1" customWidth="1"/>
    <col min="9" max="9" width="22.85546875" style="20" bestFit="1" customWidth="1"/>
    <col min="10" max="10" width="18" style="21" bestFit="1" customWidth="1"/>
    <col min="11" max="11" width="18" style="21" customWidth="1"/>
    <col min="12" max="12" width="15.140625" style="21" bestFit="1" customWidth="1"/>
    <col min="13" max="16384" width="9.140625" style="20"/>
  </cols>
  <sheetData>
    <row r="4" spans="1:154" ht="17.25" customHeight="1">
      <c r="A4" s="18" t="s">
        <v>53</v>
      </c>
      <c r="B4" s="19"/>
    </row>
    <row r="5" spans="1:154" ht="17.25" customHeight="1">
      <c r="A5" s="18"/>
      <c r="B5" s="19"/>
    </row>
    <row r="6" spans="1:154">
      <c r="B6" s="19"/>
      <c r="C6" s="22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3" t="s">
        <v>9</v>
      </c>
    </row>
    <row r="7" spans="1:154" s="21" customFormat="1" ht="55.5" customHeight="1">
      <c r="A7" s="24" t="s">
        <v>0</v>
      </c>
      <c r="B7" s="24" t="s">
        <v>1</v>
      </c>
      <c r="C7" s="24" t="s">
        <v>2</v>
      </c>
      <c r="D7" s="24" t="s">
        <v>54</v>
      </c>
      <c r="E7" s="24" t="s">
        <v>54</v>
      </c>
      <c r="F7" s="24" t="s">
        <v>54</v>
      </c>
      <c r="G7" s="24" t="s">
        <v>54</v>
      </c>
      <c r="H7" s="24" t="s">
        <v>54</v>
      </c>
      <c r="I7" s="24" t="s">
        <v>54</v>
      </c>
      <c r="J7" s="25" t="s">
        <v>220</v>
      </c>
      <c r="K7" s="25" t="s">
        <v>221</v>
      </c>
      <c r="L7" s="25" t="s">
        <v>229</v>
      </c>
    </row>
    <row r="8" spans="1:154">
      <c r="A8" s="42" t="s">
        <v>65</v>
      </c>
      <c r="B8" s="42" t="s">
        <v>77</v>
      </c>
      <c r="C8" s="42" t="s">
        <v>57</v>
      </c>
      <c r="D8" s="42"/>
      <c r="E8" s="42">
        <v>62.33</v>
      </c>
      <c r="F8" s="42">
        <v>73.33</v>
      </c>
      <c r="G8" s="42">
        <v>70.5</v>
      </c>
      <c r="H8" s="42">
        <v>62</v>
      </c>
      <c r="I8" s="42">
        <v>66.33</v>
      </c>
      <c r="J8" s="43">
        <f t="shared" ref="J8:J18" si="0">+AVERAGE(D8:I8)</f>
        <v>66.897999999999996</v>
      </c>
      <c r="K8" s="43">
        <f>AVERAGE(G8,F8,I8)</f>
        <v>70.053333333333327</v>
      </c>
      <c r="L8" s="44">
        <f t="shared" ref="L8:L21" si="1">_xlfn.RANK.EQ(K8,$K$8:$K$23,0)</f>
        <v>1</v>
      </c>
      <c r="M8" s="28">
        <f>+COUNT(D8:I8)</f>
        <v>5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</row>
    <row r="9" spans="1:154" s="36" customFormat="1">
      <c r="A9" s="42" t="s">
        <v>64</v>
      </c>
      <c r="B9" s="42" t="s">
        <v>63</v>
      </c>
      <c r="C9" s="42" t="s">
        <v>57</v>
      </c>
      <c r="D9" s="42"/>
      <c r="E9" s="42">
        <v>62.67</v>
      </c>
      <c r="F9" s="42">
        <v>71.66</v>
      </c>
      <c r="G9" s="42">
        <v>67.5</v>
      </c>
      <c r="H9" s="42">
        <v>65.17</v>
      </c>
      <c r="I9" s="42">
        <v>65.67</v>
      </c>
      <c r="J9" s="43">
        <f t="shared" si="0"/>
        <v>66.534000000000006</v>
      </c>
      <c r="K9" s="43">
        <f>AVERAGE(F9,G9,I9)</f>
        <v>68.276666666666657</v>
      </c>
      <c r="L9" s="44">
        <f t="shared" si="1"/>
        <v>2</v>
      </c>
      <c r="M9" s="28">
        <f t="shared" ref="M9:M50" si="2">+COUNT(D9:I9)</f>
        <v>5</v>
      </c>
    </row>
    <row r="10" spans="1:154" s="36" customFormat="1">
      <c r="A10" s="42" t="s">
        <v>218</v>
      </c>
      <c r="B10" s="42" t="s">
        <v>30</v>
      </c>
      <c r="C10" s="42" t="s">
        <v>47</v>
      </c>
      <c r="D10" s="42">
        <v>66.33</v>
      </c>
      <c r="E10" s="42"/>
      <c r="F10" s="42">
        <v>71.33</v>
      </c>
      <c r="G10" s="42"/>
      <c r="H10" s="42"/>
      <c r="I10" s="42">
        <v>65.33</v>
      </c>
      <c r="J10" s="43">
        <f t="shared" si="0"/>
        <v>67.663333333333341</v>
      </c>
      <c r="K10" s="43">
        <f>J10</f>
        <v>67.663333333333341</v>
      </c>
      <c r="L10" s="44">
        <f t="shared" si="1"/>
        <v>3</v>
      </c>
      <c r="M10" s="28">
        <f t="shared" si="2"/>
        <v>3</v>
      </c>
    </row>
    <row r="11" spans="1:154" s="36" customFormat="1">
      <c r="A11" s="35" t="s">
        <v>92</v>
      </c>
      <c r="B11" s="35" t="s">
        <v>67</v>
      </c>
      <c r="C11" s="35" t="s">
        <v>57</v>
      </c>
      <c r="D11" s="35"/>
      <c r="E11" s="35"/>
      <c r="F11" s="35"/>
      <c r="G11" s="35">
        <v>67.33</v>
      </c>
      <c r="H11" s="35">
        <v>67.5</v>
      </c>
      <c r="I11" s="35">
        <v>64</v>
      </c>
      <c r="J11" s="26">
        <f t="shared" si="0"/>
        <v>66.276666666666657</v>
      </c>
      <c r="K11" s="26">
        <f>J11</f>
        <v>66.276666666666657</v>
      </c>
      <c r="L11" s="27">
        <f t="shared" si="1"/>
        <v>4</v>
      </c>
      <c r="M11" s="28">
        <f t="shared" si="2"/>
        <v>3</v>
      </c>
    </row>
    <row r="12" spans="1:154" s="36" customFormat="1">
      <c r="A12" s="35" t="s">
        <v>60</v>
      </c>
      <c r="B12" s="35" t="s">
        <v>59</v>
      </c>
      <c r="C12" s="35" t="s">
        <v>57</v>
      </c>
      <c r="D12" s="35"/>
      <c r="E12" s="35">
        <v>65.33</v>
      </c>
      <c r="F12" s="35">
        <v>68</v>
      </c>
      <c r="G12" s="35">
        <v>63</v>
      </c>
      <c r="H12" s="35"/>
      <c r="I12" s="35">
        <v>64.67</v>
      </c>
      <c r="J12" s="26">
        <f t="shared" si="0"/>
        <v>65.25</v>
      </c>
      <c r="K12" s="26">
        <f>AVERAGE(E12,I12,F12)</f>
        <v>66</v>
      </c>
      <c r="L12" s="27">
        <f t="shared" si="1"/>
        <v>5</v>
      </c>
      <c r="M12" s="28">
        <f t="shared" si="2"/>
        <v>4</v>
      </c>
    </row>
    <row r="13" spans="1:154" s="36" customFormat="1">
      <c r="A13" s="35" t="s">
        <v>20</v>
      </c>
      <c r="B13" s="35" t="s">
        <v>38</v>
      </c>
      <c r="C13" s="35" t="s">
        <v>50</v>
      </c>
      <c r="D13" s="35">
        <v>59.33</v>
      </c>
      <c r="E13" s="35">
        <v>64.33</v>
      </c>
      <c r="F13" s="35"/>
      <c r="G13" s="35">
        <v>59.17</v>
      </c>
      <c r="H13" s="35">
        <v>71.5</v>
      </c>
      <c r="I13" s="35"/>
      <c r="J13" s="26">
        <f t="shared" si="0"/>
        <v>63.582499999999996</v>
      </c>
      <c r="K13" s="26">
        <f>AVERAGE(H13,E13,D13)</f>
        <v>65.053333333333327</v>
      </c>
      <c r="L13" s="27">
        <f t="shared" si="1"/>
        <v>6</v>
      </c>
      <c r="M13" s="28">
        <f t="shared" si="2"/>
        <v>4</v>
      </c>
    </row>
    <row r="14" spans="1:154" s="36" customFormat="1">
      <c r="A14" s="35" t="s">
        <v>58</v>
      </c>
      <c r="B14" s="35" t="s">
        <v>55</v>
      </c>
      <c r="C14" s="35" t="s">
        <v>57</v>
      </c>
      <c r="D14" s="35"/>
      <c r="E14" s="35">
        <v>67</v>
      </c>
      <c r="F14" s="35"/>
      <c r="G14" s="35">
        <v>61</v>
      </c>
      <c r="H14" s="35">
        <v>63.83</v>
      </c>
      <c r="I14" s="35">
        <v>60.33</v>
      </c>
      <c r="J14" s="26">
        <f t="shared" si="0"/>
        <v>63.039999999999992</v>
      </c>
      <c r="K14" s="26">
        <f>AVERAGE(E14,H14,G14)</f>
        <v>63.943333333333328</v>
      </c>
      <c r="L14" s="27">
        <f t="shared" si="1"/>
        <v>7</v>
      </c>
      <c r="M14" s="28">
        <f t="shared" si="2"/>
        <v>4</v>
      </c>
    </row>
    <row r="15" spans="1:154" s="36" customFormat="1">
      <c r="A15" s="35" t="s">
        <v>104</v>
      </c>
      <c r="B15" s="35" t="s">
        <v>105</v>
      </c>
      <c r="C15" s="35" t="s">
        <v>57</v>
      </c>
      <c r="D15" s="35"/>
      <c r="E15" s="35"/>
      <c r="F15" s="35"/>
      <c r="G15" s="35">
        <v>60.17</v>
      </c>
      <c r="H15" s="35">
        <v>64</v>
      </c>
      <c r="I15" s="35">
        <v>63.33</v>
      </c>
      <c r="J15" s="26">
        <f t="shared" si="0"/>
        <v>62.5</v>
      </c>
      <c r="K15" s="26">
        <f>J15</f>
        <v>62.5</v>
      </c>
      <c r="L15" s="27">
        <f t="shared" si="1"/>
        <v>8</v>
      </c>
      <c r="M15" s="28">
        <f t="shared" si="2"/>
        <v>3</v>
      </c>
    </row>
    <row r="16" spans="1:154" s="36" customFormat="1">
      <c r="A16" s="35" t="s">
        <v>17</v>
      </c>
      <c r="B16" s="35" t="s">
        <v>35</v>
      </c>
      <c r="C16" s="35" t="s">
        <v>50</v>
      </c>
      <c r="D16" s="35">
        <v>63</v>
      </c>
      <c r="E16" s="35">
        <v>58.57</v>
      </c>
      <c r="F16" s="35"/>
      <c r="G16" s="35">
        <v>51.67</v>
      </c>
      <c r="H16" s="35">
        <v>61</v>
      </c>
      <c r="I16" s="35"/>
      <c r="J16" s="26">
        <f t="shared" si="0"/>
        <v>58.56</v>
      </c>
      <c r="K16" s="26">
        <f>AVERAGE(D16,H16,E16)</f>
        <v>60.856666666666662</v>
      </c>
      <c r="L16" s="27">
        <f t="shared" si="1"/>
        <v>9</v>
      </c>
      <c r="M16" s="28">
        <f t="shared" si="2"/>
        <v>4</v>
      </c>
    </row>
    <row r="17" spans="1:154" s="36" customFormat="1">
      <c r="A17" s="35" t="s">
        <v>25</v>
      </c>
      <c r="B17" s="35" t="s">
        <v>44</v>
      </c>
      <c r="C17" s="35" t="s">
        <v>52</v>
      </c>
      <c r="D17" s="35">
        <v>51</v>
      </c>
      <c r="E17" s="35"/>
      <c r="F17" s="35">
        <v>66</v>
      </c>
      <c r="G17" s="35">
        <v>65</v>
      </c>
      <c r="H17" s="35"/>
      <c r="I17" s="35"/>
      <c r="J17" s="26">
        <f t="shared" si="0"/>
        <v>60.666666666666664</v>
      </c>
      <c r="K17" s="26">
        <f>J17</f>
        <v>60.666666666666664</v>
      </c>
      <c r="L17" s="27">
        <f t="shared" si="1"/>
        <v>10</v>
      </c>
      <c r="M17" s="28">
        <f t="shared" si="2"/>
        <v>3</v>
      </c>
    </row>
    <row r="18" spans="1:154" s="36" customFormat="1">
      <c r="A18" s="35" t="s">
        <v>18</v>
      </c>
      <c r="B18" s="35" t="s">
        <v>37</v>
      </c>
      <c r="C18" s="35" t="s">
        <v>50</v>
      </c>
      <c r="D18" s="35">
        <v>60.33</v>
      </c>
      <c r="E18" s="35"/>
      <c r="F18" s="35"/>
      <c r="G18" s="35">
        <v>54.5</v>
      </c>
      <c r="H18" s="35">
        <v>61.5</v>
      </c>
      <c r="I18" s="35"/>
      <c r="J18" s="26">
        <f t="shared" si="0"/>
        <v>58.776666666666664</v>
      </c>
      <c r="K18" s="26">
        <f>J18</f>
        <v>58.776666666666664</v>
      </c>
      <c r="L18" s="27">
        <f t="shared" si="1"/>
        <v>11</v>
      </c>
      <c r="M18" s="28">
        <f t="shared" si="2"/>
        <v>3</v>
      </c>
    </row>
    <row r="19" spans="1:154" s="36" customFormat="1">
      <c r="A19" s="35" t="s">
        <v>11</v>
      </c>
      <c r="B19" s="35" t="s">
        <v>28</v>
      </c>
      <c r="C19" s="35" t="s">
        <v>46</v>
      </c>
      <c r="D19" s="35">
        <v>69.33</v>
      </c>
      <c r="E19" s="35"/>
      <c r="F19" s="35"/>
      <c r="G19" s="35"/>
      <c r="H19" s="35">
        <v>65.17</v>
      </c>
      <c r="I19" s="35"/>
      <c r="J19" s="26">
        <v>0</v>
      </c>
      <c r="K19" s="26">
        <v>0</v>
      </c>
      <c r="L19" s="27"/>
      <c r="M19" s="28">
        <f t="shared" si="2"/>
        <v>2</v>
      </c>
    </row>
    <row r="20" spans="1:154" s="36" customFormat="1">
      <c r="A20" s="35" t="s">
        <v>21</v>
      </c>
      <c r="B20" s="35" t="s">
        <v>39</v>
      </c>
      <c r="C20" s="35" t="s">
        <v>51</v>
      </c>
      <c r="D20" s="35">
        <v>58</v>
      </c>
      <c r="E20" s="35"/>
      <c r="F20" s="35"/>
      <c r="G20" s="35"/>
      <c r="H20" s="35">
        <v>60.17</v>
      </c>
      <c r="I20" s="35"/>
      <c r="J20" s="26"/>
      <c r="K20" s="26">
        <v>0</v>
      </c>
      <c r="L20" s="27"/>
      <c r="M20" s="28">
        <f t="shared" si="2"/>
        <v>2</v>
      </c>
    </row>
    <row r="21" spans="1:154" s="36" customFormat="1" ht="14.25" customHeight="1">
      <c r="A21" s="35" t="s">
        <v>56</v>
      </c>
      <c r="B21" s="35" t="s">
        <v>67</v>
      </c>
      <c r="C21" s="35" t="s">
        <v>57</v>
      </c>
      <c r="D21" s="35"/>
      <c r="E21" s="35">
        <v>69.33</v>
      </c>
      <c r="F21" s="35">
        <v>67.66</v>
      </c>
      <c r="G21" s="35">
        <v>64</v>
      </c>
      <c r="H21" s="35"/>
      <c r="I21" s="35"/>
      <c r="J21" s="26">
        <f>+AVERAGE(D21:I21)</f>
        <v>66.99666666666667</v>
      </c>
      <c r="K21" s="26"/>
      <c r="L21" s="27"/>
      <c r="M21" s="28">
        <f t="shared" si="2"/>
        <v>3</v>
      </c>
    </row>
    <row r="22" spans="1:154" s="36" customFormat="1">
      <c r="A22" s="35" t="s">
        <v>22</v>
      </c>
      <c r="B22" s="35" t="s">
        <v>40</v>
      </c>
      <c r="C22" s="35" t="s">
        <v>52</v>
      </c>
      <c r="D22" s="35">
        <v>57</v>
      </c>
      <c r="E22" s="35"/>
      <c r="F22" s="35">
        <v>59.33</v>
      </c>
      <c r="G22" s="35"/>
      <c r="H22" s="35"/>
      <c r="I22" s="35"/>
      <c r="J22" s="37"/>
      <c r="K22" s="37"/>
      <c r="L22" s="27"/>
      <c r="M22" s="28">
        <f t="shared" si="2"/>
        <v>2</v>
      </c>
    </row>
    <row r="23" spans="1:154" s="36" customFormat="1">
      <c r="A23" s="35" t="s">
        <v>68</v>
      </c>
      <c r="B23" s="35" t="s">
        <v>74</v>
      </c>
      <c r="C23" s="35" t="s">
        <v>50</v>
      </c>
      <c r="D23" s="35"/>
      <c r="E23" s="35">
        <v>55.33</v>
      </c>
      <c r="F23" s="35"/>
      <c r="G23" s="35">
        <v>60.33</v>
      </c>
      <c r="H23" s="35"/>
      <c r="I23" s="35"/>
      <c r="J23" s="37"/>
      <c r="K23" s="37"/>
      <c r="L23" s="27"/>
      <c r="M23" s="28">
        <f t="shared" si="2"/>
        <v>2</v>
      </c>
    </row>
    <row r="24" spans="1:154" s="36" customFormat="1">
      <c r="A24" s="35" t="s">
        <v>72</v>
      </c>
      <c r="B24" s="35" t="s">
        <v>73</v>
      </c>
      <c r="C24" s="35" t="s">
        <v>71</v>
      </c>
      <c r="D24" s="35"/>
      <c r="E24" s="35">
        <v>55.67</v>
      </c>
      <c r="F24" s="35"/>
      <c r="G24" s="35"/>
      <c r="H24" s="35"/>
      <c r="I24" s="35"/>
      <c r="J24" s="37"/>
      <c r="K24" s="37"/>
      <c r="L24" s="27"/>
      <c r="M24" s="28">
        <f t="shared" si="2"/>
        <v>1</v>
      </c>
    </row>
    <row r="25" spans="1:154" s="36" customFormat="1">
      <c r="A25" s="35" t="s">
        <v>10</v>
      </c>
      <c r="B25" s="35" t="s">
        <v>27</v>
      </c>
      <c r="C25" s="35" t="s">
        <v>45</v>
      </c>
      <c r="D25" s="35">
        <v>69.67</v>
      </c>
      <c r="E25" s="35"/>
      <c r="F25" s="35"/>
      <c r="G25" s="35"/>
      <c r="H25" s="35"/>
      <c r="I25" s="35"/>
      <c r="J25" s="27"/>
      <c r="K25" s="27"/>
      <c r="L25" s="27"/>
      <c r="M25" s="28">
        <f t="shared" si="2"/>
        <v>1</v>
      </c>
    </row>
    <row r="26" spans="1:154" s="36" customFormat="1">
      <c r="A26" s="35" t="s">
        <v>12</v>
      </c>
      <c r="B26" s="35" t="s">
        <v>29</v>
      </c>
      <c r="C26" s="35" t="s">
        <v>45</v>
      </c>
      <c r="D26" s="35">
        <v>66.33</v>
      </c>
      <c r="E26" s="35"/>
      <c r="F26" s="35"/>
      <c r="G26" s="35"/>
      <c r="H26" s="35"/>
      <c r="I26" s="35"/>
      <c r="J26" s="37"/>
      <c r="K26" s="37"/>
      <c r="L26" s="27"/>
      <c r="M26" s="28">
        <f t="shared" si="2"/>
        <v>1</v>
      </c>
    </row>
    <row r="27" spans="1:154" s="36" customFormat="1">
      <c r="A27" s="35" t="s">
        <v>13</v>
      </c>
      <c r="B27" s="35" t="s">
        <v>31</v>
      </c>
      <c r="C27" s="35" t="s">
        <v>48</v>
      </c>
      <c r="D27" s="35">
        <v>64.67</v>
      </c>
      <c r="E27" s="35"/>
      <c r="F27" s="35"/>
      <c r="G27" s="35"/>
      <c r="H27" s="35"/>
      <c r="I27" s="35"/>
      <c r="J27" s="37"/>
      <c r="K27" s="37"/>
      <c r="L27" s="27"/>
      <c r="M27" s="28">
        <f t="shared" si="2"/>
        <v>1</v>
      </c>
    </row>
    <row r="28" spans="1:154" s="36" customFormat="1">
      <c r="A28" s="35" t="s">
        <v>14</v>
      </c>
      <c r="B28" s="35" t="s">
        <v>32</v>
      </c>
      <c r="C28" s="35" t="s">
        <v>45</v>
      </c>
      <c r="D28" s="35">
        <v>64</v>
      </c>
      <c r="E28" s="35"/>
      <c r="F28" s="35"/>
      <c r="G28" s="35"/>
      <c r="H28" s="35"/>
      <c r="I28" s="35"/>
      <c r="J28" s="37"/>
      <c r="K28" s="37"/>
      <c r="L28" s="27"/>
      <c r="M28" s="28">
        <f t="shared" si="2"/>
        <v>1</v>
      </c>
    </row>
    <row r="29" spans="1:154" s="36" customFormat="1">
      <c r="A29" s="35" t="s">
        <v>15</v>
      </c>
      <c r="B29" s="35" t="s">
        <v>33</v>
      </c>
      <c r="C29" s="35" t="s">
        <v>49</v>
      </c>
      <c r="D29" s="35">
        <v>64</v>
      </c>
      <c r="E29" s="35"/>
      <c r="F29" s="35"/>
      <c r="G29" s="35"/>
      <c r="H29" s="35"/>
      <c r="I29" s="35"/>
      <c r="J29" s="37"/>
      <c r="K29" s="37"/>
      <c r="L29" s="27"/>
      <c r="M29" s="28">
        <f t="shared" si="2"/>
        <v>1</v>
      </c>
    </row>
    <row r="30" spans="1:154" s="36" customFormat="1">
      <c r="A30" s="35" t="s">
        <v>16</v>
      </c>
      <c r="B30" s="35" t="s">
        <v>34</v>
      </c>
      <c r="C30" s="35" t="s">
        <v>45</v>
      </c>
      <c r="D30" s="35">
        <v>63.67</v>
      </c>
      <c r="E30" s="35"/>
      <c r="F30" s="35"/>
      <c r="G30" s="35"/>
      <c r="H30" s="35"/>
      <c r="I30" s="35"/>
      <c r="J30" s="37"/>
      <c r="K30" s="37"/>
      <c r="L30" s="27"/>
      <c r="M30" s="28">
        <f t="shared" si="2"/>
        <v>1</v>
      </c>
    </row>
    <row r="31" spans="1:154" s="30" customFormat="1">
      <c r="A31" s="29" t="s">
        <v>26</v>
      </c>
      <c r="B31" s="29" t="s">
        <v>36</v>
      </c>
      <c r="C31" s="29" t="s">
        <v>45</v>
      </c>
      <c r="D31" s="29">
        <v>60.67</v>
      </c>
      <c r="E31" s="29"/>
      <c r="F31" s="29"/>
      <c r="G31" s="29"/>
      <c r="H31" s="29"/>
      <c r="I31" s="29"/>
      <c r="J31" s="26"/>
      <c r="K31" s="26"/>
      <c r="L31" s="27"/>
      <c r="M31" s="28">
        <f t="shared" si="2"/>
        <v>1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</row>
    <row r="32" spans="1:154">
      <c r="A32" s="29" t="s">
        <v>19</v>
      </c>
      <c r="B32" s="29" t="s">
        <v>41</v>
      </c>
      <c r="C32" s="29" t="s">
        <v>48</v>
      </c>
      <c r="D32" s="29">
        <v>60.33</v>
      </c>
      <c r="E32" s="29"/>
      <c r="F32" s="29"/>
      <c r="G32" s="29"/>
      <c r="H32" s="29"/>
      <c r="I32" s="29"/>
      <c r="J32" s="26"/>
      <c r="K32" s="26"/>
      <c r="L32" s="27"/>
      <c r="M32" s="28">
        <f t="shared" si="2"/>
        <v>1</v>
      </c>
    </row>
    <row r="33" spans="1:154">
      <c r="A33" s="29" t="s">
        <v>23</v>
      </c>
      <c r="B33" s="29" t="s">
        <v>42</v>
      </c>
      <c r="C33" s="29" t="s">
        <v>45</v>
      </c>
      <c r="D33" s="29">
        <v>56.67</v>
      </c>
      <c r="E33" s="29"/>
      <c r="F33" s="29"/>
      <c r="G33" s="29"/>
      <c r="H33" s="29"/>
      <c r="I33" s="29"/>
      <c r="J33" s="26"/>
      <c r="K33" s="26"/>
      <c r="L33" s="27"/>
      <c r="M33" s="28">
        <f t="shared" si="2"/>
        <v>1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</row>
    <row r="34" spans="1:154">
      <c r="A34" s="29" t="s">
        <v>24</v>
      </c>
      <c r="B34" s="29" t="s">
        <v>43</v>
      </c>
      <c r="C34" s="29" t="s">
        <v>48</v>
      </c>
      <c r="D34" s="29">
        <v>56.33</v>
      </c>
      <c r="E34" s="29"/>
      <c r="F34" s="29"/>
      <c r="G34" s="29"/>
      <c r="H34" s="29"/>
      <c r="I34" s="29"/>
      <c r="J34" s="26"/>
      <c r="K34" s="26"/>
      <c r="L34" s="27"/>
      <c r="M34" s="28">
        <f t="shared" si="2"/>
        <v>1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</row>
    <row r="35" spans="1:154">
      <c r="A35" s="29" t="s">
        <v>61</v>
      </c>
      <c r="B35" s="29" t="s">
        <v>62</v>
      </c>
      <c r="C35" s="29" t="s">
        <v>50</v>
      </c>
      <c r="D35" s="29"/>
      <c r="E35" s="29">
        <v>63.67</v>
      </c>
      <c r="F35" s="29"/>
      <c r="G35" s="29"/>
      <c r="H35" s="29"/>
      <c r="I35" s="29"/>
      <c r="J35" s="26"/>
      <c r="K35" s="26"/>
      <c r="L35" s="27"/>
      <c r="M35" s="28">
        <f t="shared" si="2"/>
        <v>1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</row>
    <row r="36" spans="1:154">
      <c r="A36" s="29" t="s">
        <v>69</v>
      </c>
      <c r="B36" s="29" t="s">
        <v>75</v>
      </c>
      <c r="C36" s="29" t="s">
        <v>70</v>
      </c>
      <c r="D36" s="29"/>
      <c r="E36" s="29">
        <v>54</v>
      </c>
      <c r="F36" s="29"/>
      <c r="G36" s="29"/>
      <c r="H36" s="29"/>
      <c r="I36" s="29"/>
      <c r="J36" s="26"/>
      <c r="K36" s="26"/>
      <c r="L36" s="27"/>
      <c r="M36" s="28">
        <f t="shared" si="2"/>
        <v>1</v>
      </c>
    </row>
    <row r="37" spans="1:154">
      <c r="A37" s="29" t="s">
        <v>76</v>
      </c>
      <c r="B37" s="29" t="s">
        <v>77</v>
      </c>
      <c r="C37" s="29" t="s">
        <v>57</v>
      </c>
      <c r="D37" s="29"/>
      <c r="E37" s="29"/>
      <c r="F37" s="29">
        <v>72</v>
      </c>
      <c r="G37" s="29"/>
      <c r="H37" s="29"/>
      <c r="I37" s="29"/>
      <c r="J37" s="26"/>
      <c r="K37" s="26"/>
      <c r="L37" s="27"/>
      <c r="M37" s="28">
        <f t="shared" si="2"/>
        <v>1</v>
      </c>
    </row>
    <row r="38" spans="1:154">
      <c r="A38" s="29" t="s">
        <v>78</v>
      </c>
      <c r="B38" s="29" t="s">
        <v>79</v>
      </c>
      <c r="C38" s="29" t="s">
        <v>57</v>
      </c>
      <c r="D38" s="29"/>
      <c r="E38" s="29"/>
      <c r="F38" s="29">
        <v>64.66</v>
      </c>
      <c r="G38" s="29"/>
      <c r="H38" s="29"/>
      <c r="I38" s="29"/>
      <c r="J38" s="26"/>
      <c r="K38" s="26"/>
      <c r="L38" s="27"/>
      <c r="M38" s="28">
        <f t="shared" si="2"/>
        <v>1</v>
      </c>
    </row>
    <row r="39" spans="1:154">
      <c r="A39" s="29" t="s">
        <v>80</v>
      </c>
      <c r="B39" s="29" t="s">
        <v>81</v>
      </c>
      <c r="C39" s="29" t="s">
        <v>82</v>
      </c>
      <c r="D39" s="29"/>
      <c r="E39" s="29"/>
      <c r="F39" s="29">
        <v>64</v>
      </c>
      <c r="G39" s="29"/>
      <c r="H39" s="29"/>
      <c r="I39" s="29"/>
      <c r="J39" s="26"/>
      <c r="K39" s="26"/>
      <c r="L39" s="27"/>
      <c r="M39" s="28">
        <f t="shared" si="2"/>
        <v>1</v>
      </c>
    </row>
    <row r="40" spans="1:154">
      <c r="A40" s="29" t="s">
        <v>83</v>
      </c>
      <c r="B40" s="29" t="s">
        <v>84</v>
      </c>
      <c r="C40" s="29" t="s">
        <v>66</v>
      </c>
      <c r="D40" s="29"/>
      <c r="E40" s="29"/>
      <c r="F40" s="29">
        <v>64</v>
      </c>
      <c r="G40" s="29"/>
      <c r="H40" s="29"/>
      <c r="I40" s="29"/>
      <c r="J40" s="26"/>
      <c r="K40" s="26"/>
      <c r="L40" s="27"/>
      <c r="M40" s="28">
        <f t="shared" si="2"/>
        <v>1</v>
      </c>
    </row>
    <row r="41" spans="1:154">
      <c r="A41" s="29" t="s">
        <v>85</v>
      </c>
      <c r="B41" s="29" t="s">
        <v>86</v>
      </c>
      <c r="C41" s="29" t="s">
        <v>52</v>
      </c>
      <c r="D41" s="29"/>
      <c r="E41" s="29"/>
      <c r="F41" s="29">
        <v>63.33</v>
      </c>
      <c r="G41" s="29"/>
      <c r="H41" s="29"/>
      <c r="I41" s="29"/>
      <c r="J41" s="26"/>
      <c r="K41" s="26"/>
      <c r="L41" s="27"/>
      <c r="M41" s="28">
        <f t="shared" si="2"/>
        <v>1</v>
      </c>
    </row>
    <row r="42" spans="1:154">
      <c r="A42" s="29" t="s">
        <v>87</v>
      </c>
      <c r="B42" s="29" t="s">
        <v>88</v>
      </c>
      <c r="C42" s="29" t="s">
        <v>89</v>
      </c>
      <c r="D42" s="29"/>
      <c r="E42" s="29"/>
      <c r="F42" s="29">
        <v>62.33</v>
      </c>
      <c r="G42" s="29"/>
      <c r="H42" s="29"/>
      <c r="I42" s="29"/>
      <c r="J42" s="26"/>
      <c r="K42" s="26"/>
      <c r="L42" s="27"/>
      <c r="M42" s="28">
        <f t="shared" si="2"/>
        <v>1</v>
      </c>
    </row>
    <row r="43" spans="1:154">
      <c r="A43" s="29" t="s">
        <v>90</v>
      </c>
      <c r="B43" s="29" t="s">
        <v>91</v>
      </c>
      <c r="C43" s="29" t="s">
        <v>82</v>
      </c>
      <c r="D43" s="29"/>
      <c r="E43" s="29"/>
      <c r="F43" s="29">
        <v>60.33</v>
      </c>
      <c r="G43" s="29"/>
      <c r="H43" s="29"/>
      <c r="I43" s="29"/>
      <c r="J43" s="26"/>
      <c r="K43" s="26"/>
      <c r="L43" s="27"/>
      <c r="M43" s="28">
        <f t="shared" si="2"/>
        <v>1</v>
      </c>
    </row>
    <row r="44" spans="1:154">
      <c r="A44" s="29" t="s">
        <v>93</v>
      </c>
      <c r="B44" s="29" t="s">
        <v>94</v>
      </c>
      <c r="C44" s="29" t="s">
        <v>57</v>
      </c>
      <c r="D44" s="29"/>
      <c r="E44" s="29"/>
      <c r="F44" s="29"/>
      <c r="G44" s="29">
        <v>64.83</v>
      </c>
      <c r="H44" s="29"/>
      <c r="I44" s="29"/>
      <c r="J44" s="26"/>
      <c r="K44" s="26"/>
      <c r="L44" s="27"/>
      <c r="M44" s="28">
        <f t="shared" si="2"/>
        <v>1</v>
      </c>
    </row>
    <row r="45" spans="1:154">
      <c r="A45" s="29" t="s">
        <v>95</v>
      </c>
      <c r="B45" s="29" t="s">
        <v>96</v>
      </c>
      <c r="C45" s="29" t="s">
        <v>57</v>
      </c>
      <c r="D45" s="29"/>
      <c r="E45" s="29"/>
      <c r="F45" s="29"/>
      <c r="G45" s="29">
        <v>63.83</v>
      </c>
      <c r="H45" s="29"/>
      <c r="I45" s="29"/>
      <c r="J45" s="26"/>
      <c r="K45" s="26"/>
      <c r="L45" s="27"/>
      <c r="M45" s="28">
        <f t="shared" si="2"/>
        <v>1</v>
      </c>
    </row>
    <row r="46" spans="1:154">
      <c r="A46" s="29" t="s">
        <v>97</v>
      </c>
      <c r="B46" s="29" t="s">
        <v>98</v>
      </c>
      <c r="C46" s="29" t="s">
        <v>57</v>
      </c>
      <c r="D46" s="29"/>
      <c r="E46" s="29"/>
      <c r="F46" s="29"/>
      <c r="G46" s="29">
        <v>63.33</v>
      </c>
      <c r="H46" s="29"/>
      <c r="I46" s="29"/>
      <c r="J46" s="26"/>
      <c r="K46" s="26"/>
      <c r="L46" s="27"/>
      <c r="M46" s="28">
        <f t="shared" si="2"/>
        <v>1</v>
      </c>
    </row>
    <row r="47" spans="1:154">
      <c r="A47" s="29" t="s">
        <v>99</v>
      </c>
      <c r="B47" s="29" t="s">
        <v>63</v>
      </c>
      <c r="C47" s="29" t="s">
        <v>57</v>
      </c>
      <c r="D47" s="29"/>
      <c r="E47" s="29"/>
      <c r="F47" s="29"/>
      <c r="G47" s="29">
        <v>63</v>
      </c>
      <c r="H47" s="29"/>
      <c r="I47" s="29"/>
      <c r="J47" s="26"/>
      <c r="K47" s="26"/>
      <c r="L47" s="27"/>
      <c r="M47" s="28">
        <f t="shared" si="2"/>
        <v>1</v>
      </c>
    </row>
    <row r="48" spans="1:154">
      <c r="A48" s="29" t="s">
        <v>100</v>
      </c>
      <c r="B48" s="29" t="s">
        <v>101</v>
      </c>
      <c r="C48" s="29" t="s">
        <v>50</v>
      </c>
      <c r="D48" s="29"/>
      <c r="E48" s="29"/>
      <c r="F48" s="29"/>
      <c r="G48" s="29">
        <v>62.5</v>
      </c>
      <c r="H48" s="29"/>
      <c r="I48" s="29"/>
      <c r="J48" s="26"/>
      <c r="K48" s="26"/>
      <c r="L48" s="27"/>
      <c r="M48" s="28">
        <f t="shared" si="2"/>
        <v>1</v>
      </c>
    </row>
    <row r="49" spans="1:13">
      <c r="A49" s="29" t="s">
        <v>102</v>
      </c>
      <c r="B49" s="29" t="s">
        <v>103</v>
      </c>
      <c r="C49" s="29" t="s">
        <v>52</v>
      </c>
      <c r="D49" s="29"/>
      <c r="E49" s="29"/>
      <c r="F49" s="29"/>
      <c r="G49" s="29">
        <v>60.5</v>
      </c>
      <c r="H49" s="29"/>
      <c r="I49" s="29"/>
      <c r="J49" s="26"/>
      <c r="K49" s="26"/>
      <c r="L49" s="27"/>
      <c r="M49" s="28">
        <f t="shared" si="2"/>
        <v>1</v>
      </c>
    </row>
    <row r="50" spans="1:13">
      <c r="A50" s="29" t="s">
        <v>106</v>
      </c>
      <c r="B50" s="29" t="s">
        <v>107</v>
      </c>
      <c r="C50" s="29" t="s">
        <v>49</v>
      </c>
      <c r="D50" s="29"/>
      <c r="E50" s="29"/>
      <c r="F50" s="29"/>
      <c r="G50" s="29">
        <v>53.17</v>
      </c>
      <c r="H50" s="29"/>
      <c r="I50" s="29"/>
      <c r="J50" s="26"/>
      <c r="K50" s="26"/>
      <c r="L50" s="27"/>
      <c r="M50" s="28">
        <f t="shared" si="2"/>
        <v>1</v>
      </c>
    </row>
    <row r="51" spans="1:13">
      <c r="A51" s="29"/>
      <c r="B51" s="29"/>
      <c r="C51" s="29"/>
      <c r="D51" s="29"/>
      <c r="E51" s="29"/>
      <c r="F51" s="29"/>
      <c r="G51" s="29"/>
      <c r="H51" s="29"/>
      <c r="I51" s="29"/>
      <c r="J51" s="26"/>
      <c r="K51" s="26"/>
      <c r="L51" s="27"/>
    </row>
    <row r="52" spans="1:13">
      <c r="A52" s="29"/>
      <c r="B52" s="29"/>
      <c r="C52" s="29"/>
      <c r="D52" s="29"/>
      <c r="E52" s="29"/>
      <c r="F52" s="29"/>
      <c r="G52" s="29"/>
      <c r="H52" s="29"/>
      <c r="I52" s="29"/>
      <c r="J52" s="26"/>
      <c r="K52" s="26"/>
      <c r="L52" s="27"/>
    </row>
    <row r="53" spans="1:13">
      <c r="A53" s="29"/>
      <c r="B53" s="29"/>
      <c r="C53" s="29"/>
      <c r="D53" s="29"/>
      <c r="E53" s="29"/>
      <c r="F53" s="29"/>
      <c r="G53" s="29"/>
      <c r="H53" s="29"/>
      <c r="I53" s="29"/>
      <c r="J53" s="26"/>
      <c r="K53" s="26"/>
      <c r="L53" s="27"/>
    </row>
    <row r="54" spans="1:13">
      <c r="A54" s="29"/>
      <c r="B54" s="29"/>
      <c r="C54" s="29"/>
      <c r="D54" s="29"/>
      <c r="E54" s="29"/>
      <c r="F54" s="29"/>
      <c r="G54" s="29"/>
      <c r="H54" s="29"/>
      <c r="I54" s="29"/>
      <c r="J54" s="26"/>
      <c r="K54" s="26"/>
      <c r="L54" s="27"/>
    </row>
    <row r="55" spans="1:13">
      <c r="A55" s="29"/>
      <c r="B55" s="29"/>
      <c r="C55" s="29"/>
      <c r="D55" s="29"/>
      <c r="E55" s="29"/>
      <c r="F55" s="29"/>
      <c r="G55" s="29"/>
      <c r="H55" s="29"/>
      <c r="I55" s="29"/>
      <c r="J55" s="26"/>
      <c r="K55" s="26"/>
      <c r="L55" s="27"/>
    </row>
    <row r="56" spans="1:13">
      <c r="A56" s="29"/>
      <c r="B56" s="29"/>
      <c r="C56" s="29"/>
      <c r="D56" s="29"/>
      <c r="E56" s="29"/>
      <c r="F56" s="29"/>
      <c r="G56" s="29"/>
      <c r="H56" s="29"/>
      <c r="I56" s="29"/>
      <c r="J56" s="26"/>
      <c r="K56" s="26"/>
      <c r="L56" s="27"/>
    </row>
  </sheetData>
  <sortState ref="A8:L21">
    <sortCondition descending="1" ref="K8:K21"/>
  </sortState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L34"/>
  <sheetViews>
    <sheetView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L6" sqref="L6"/>
    </sheetView>
  </sheetViews>
  <sheetFormatPr defaultColWidth="9.140625" defaultRowHeight="15"/>
  <cols>
    <col min="1" max="1" width="20.7109375" bestFit="1" customWidth="1"/>
    <col min="2" max="2" width="19.42578125" bestFit="1" customWidth="1"/>
    <col min="3" max="3" width="33.85546875" bestFit="1" customWidth="1"/>
    <col min="4" max="4" width="7.140625" bestFit="1" customWidth="1"/>
    <col min="5" max="5" width="13.140625" bestFit="1" customWidth="1"/>
    <col min="6" max="6" width="9.140625" bestFit="1" customWidth="1"/>
    <col min="7" max="7" width="8.5703125" bestFit="1" customWidth="1"/>
    <col min="8" max="8" width="11.5703125" bestFit="1" customWidth="1"/>
    <col min="9" max="9" width="17.7109375" bestFit="1" customWidth="1"/>
    <col min="10" max="11" width="11.7109375" customWidth="1"/>
    <col min="12" max="12" width="15.5703125" customWidth="1"/>
  </cols>
  <sheetData>
    <row r="4" spans="1:12" ht="17.25" customHeight="1">
      <c r="A4" s="5" t="s">
        <v>159</v>
      </c>
      <c r="B4" s="2"/>
    </row>
    <row r="5" spans="1:12">
      <c r="A5" s="5"/>
      <c r="B5" s="6"/>
      <c r="C5" s="4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</row>
    <row r="6" spans="1:12" s="7" customFormat="1" ht="54" customHeight="1">
      <c r="A6" s="46" t="s">
        <v>0</v>
      </c>
      <c r="B6" s="46" t="s">
        <v>1</v>
      </c>
      <c r="C6" s="46" t="s">
        <v>2</v>
      </c>
      <c r="D6" s="46" t="s">
        <v>54</v>
      </c>
      <c r="E6" s="46" t="s">
        <v>54</v>
      </c>
      <c r="F6" s="46" t="s">
        <v>54</v>
      </c>
      <c r="G6" s="46" t="s">
        <v>54</v>
      </c>
      <c r="H6" s="46" t="s">
        <v>54</v>
      </c>
      <c r="I6" s="46" t="s">
        <v>54</v>
      </c>
      <c r="J6" s="10" t="s">
        <v>219</v>
      </c>
      <c r="K6" s="10" t="s">
        <v>223</v>
      </c>
      <c r="L6" s="10" t="s">
        <v>229</v>
      </c>
    </row>
    <row r="7" spans="1:12" s="33" customFormat="1">
      <c r="A7" s="45" t="s">
        <v>162</v>
      </c>
      <c r="B7" s="45" t="s">
        <v>163</v>
      </c>
      <c r="C7" s="45" t="s">
        <v>164</v>
      </c>
      <c r="D7" s="45">
        <v>69</v>
      </c>
      <c r="E7" s="45">
        <v>61.33</v>
      </c>
      <c r="F7" s="45">
        <v>71</v>
      </c>
      <c r="G7" s="45">
        <v>74.67</v>
      </c>
      <c r="H7" s="45">
        <v>74.67</v>
      </c>
      <c r="I7" s="45"/>
      <c r="J7" s="47">
        <f>AVERAGE(F7:H7)</f>
        <v>73.446666666666673</v>
      </c>
      <c r="K7" s="47">
        <f>AVERAGE(H7,G7,F7)</f>
        <v>73.446666666666673</v>
      </c>
      <c r="L7" s="48">
        <f>+_xlfn.RANK.EQ(K7,$K$7:$K$13,0)</f>
        <v>1</v>
      </c>
    </row>
    <row r="8" spans="1:12" s="33" customFormat="1">
      <c r="A8" s="45" t="s">
        <v>172</v>
      </c>
      <c r="B8" s="45" t="s">
        <v>173</v>
      </c>
      <c r="C8" s="45" t="s">
        <v>128</v>
      </c>
      <c r="D8" s="45"/>
      <c r="E8" s="45">
        <v>65.650000000000006</v>
      </c>
      <c r="F8" s="45">
        <v>65.33</v>
      </c>
      <c r="G8" s="45">
        <v>71.33</v>
      </c>
      <c r="H8" s="45">
        <v>72.67</v>
      </c>
      <c r="I8" s="45">
        <v>70.67</v>
      </c>
      <c r="J8" s="47">
        <v>69.88</v>
      </c>
      <c r="K8" s="47">
        <f>AVERAGE(H8,G8,I8)</f>
        <v>71.556666666666672</v>
      </c>
      <c r="L8" s="48">
        <f>+_xlfn.RANK.EQ(K8,$K$7:$K$13,0)</f>
        <v>2</v>
      </c>
    </row>
    <row r="9" spans="1:12" s="33" customFormat="1">
      <c r="A9" s="45" t="s">
        <v>171</v>
      </c>
      <c r="B9" s="45" t="s">
        <v>67</v>
      </c>
      <c r="C9" s="45" t="s">
        <v>128</v>
      </c>
      <c r="D9" s="45"/>
      <c r="E9" s="45">
        <v>66</v>
      </c>
      <c r="F9" s="45">
        <v>67.66</v>
      </c>
      <c r="G9" s="45">
        <v>69.67</v>
      </c>
      <c r="H9" s="45">
        <v>73.83</v>
      </c>
      <c r="I9" s="45">
        <v>70</v>
      </c>
      <c r="J9" s="47">
        <v>70.39</v>
      </c>
      <c r="K9" s="47">
        <f>AVERAGE(H9,I9,G9)</f>
        <v>71.166666666666671</v>
      </c>
      <c r="L9" s="48">
        <f>+_xlfn.RANK.EQ(K9,$K$7:$K$13,0)</f>
        <v>3</v>
      </c>
    </row>
    <row r="10" spans="1:12" s="33" customFormat="1">
      <c r="A10" s="38" t="s">
        <v>165</v>
      </c>
      <c r="B10" s="31" t="s">
        <v>33</v>
      </c>
      <c r="C10" s="31" t="s">
        <v>49</v>
      </c>
      <c r="D10" s="31">
        <v>68.67</v>
      </c>
      <c r="E10" s="31"/>
      <c r="F10" s="31"/>
      <c r="G10" s="31"/>
      <c r="H10" s="31">
        <v>65.67</v>
      </c>
      <c r="I10" s="31">
        <v>65.33</v>
      </c>
      <c r="J10" s="17">
        <f>AVERAGE(D10:I10)</f>
        <v>66.556666666666672</v>
      </c>
      <c r="K10" s="17">
        <f>IF(COUNT(D10:I10)&gt;=3,AVERAGE(D10:I10),0)</f>
        <v>66.556666666666672</v>
      </c>
      <c r="L10" s="9">
        <f>+_xlfn.RANK.EQ(K10,$K$7:$K$13,0)</f>
        <v>4</v>
      </c>
    </row>
    <row r="11" spans="1:12" s="33" customFormat="1">
      <c r="A11" s="31" t="s">
        <v>18</v>
      </c>
      <c r="B11" s="31" t="s">
        <v>37</v>
      </c>
      <c r="C11" s="31" t="s">
        <v>170</v>
      </c>
      <c r="D11" s="31">
        <v>68</v>
      </c>
      <c r="E11" s="31"/>
      <c r="F11" s="31"/>
      <c r="G11" s="31">
        <v>64.67</v>
      </c>
      <c r="H11" s="31">
        <v>63.33</v>
      </c>
      <c r="I11" s="31"/>
      <c r="J11" s="17">
        <f>AVERAGE(D11:I11)</f>
        <v>65.333333333333329</v>
      </c>
      <c r="K11" s="17">
        <f>AVERAGE(D11:H11)</f>
        <v>65.333333333333329</v>
      </c>
      <c r="L11" s="9">
        <f>+_xlfn.RANK.EQ(K11,$K$7:$K$13,0)</f>
        <v>5</v>
      </c>
    </row>
    <row r="12" spans="1:12" s="33" customFormat="1">
      <c r="A12" s="31" t="s">
        <v>201</v>
      </c>
      <c r="B12" s="31" t="s">
        <v>202</v>
      </c>
      <c r="C12" s="31" t="s">
        <v>170</v>
      </c>
      <c r="D12" s="31"/>
      <c r="E12" s="31"/>
      <c r="F12" s="31"/>
      <c r="G12" s="31">
        <v>67</v>
      </c>
      <c r="H12" s="31">
        <v>62.83</v>
      </c>
      <c r="I12" s="31"/>
      <c r="J12" s="17">
        <f>AVERAGE(D12:I12)</f>
        <v>64.914999999999992</v>
      </c>
      <c r="K12" s="17"/>
      <c r="L12" s="9"/>
    </row>
    <row r="13" spans="1:12" s="33" customFormat="1">
      <c r="A13" s="31" t="s">
        <v>195</v>
      </c>
      <c r="B13" s="31" t="s">
        <v>196</v>
      </c>
      <c r="C13" s="31" t="s">
        <v>114</v>
      </c>
      <c r="D13" s="31"/>
      <c r="E13" s="31"/>
      <c r="F13" s="31">
        <v>59.33</v>
      </c>
      <c r="G13" s="31">
        <v>63</v>
      </c>
      <c r="H13" s="31"/>
      <c r="I13" s="31"/>
      <c r="J13" s="17">
        <f>AVERAGE(D13:I13)</f>
        <v>61.164999999999999</v>
      </c>
      <c r="K13" s="17"/>
      <c r="L13" s="9"/>
    </row>
    <row r="14" spans="1:12" s="33" customFormat="1">
      <c r="A14" s="39" t="s">
        <v>160</v>
      </c>
      <c r="B14" s="39" t="s">
        <v>161</v>
      </c>
      <c r="C14" s="39" t="s">
        <v>126</v>
      </c>
      <c r="D14" s="40"/>
      <c r="E14" s="41">
        <v>72.66</v>
      </c>
      <c r="F14" s="40"/>
      <c r="G14" s="40"/>
      <c r="H14" s="40"/>
      <c r="I14" s="40"/>
      <c r="J14" s="16"/>
      <c r="K14" s="16"/>
      <c r="L14" s="9"/>
    </row>
    <row r="15" spans="1:12" s="33" customFormat="1">
      <c r="A15" s="31" t="s">
        <v>166</v>
      </c>
      <c r="B15" s="38" t="s">
        <v>167</v>
      </c>
      <c r="C15" s="31" t="s">
        <v>45</v>
      </c>
      <c r="D15" s="31">
        <v>68.67</v>
      </c>
      <c r="E15" s="31"/>
      <c r="F15" s="31"/>
      <c r="G15" s="31"/>
      <c r="H15" s="31"/>
      <c r="I15" s="31"/>
      <c r="J15" s="16"/>
      <c r="K15" s="16"/>
      <c r="L15" s="9"/>
    </row>
    <row r="16" spans="1:12" s="33" customFormat="1">
      <c r="A16" s="31" t="s">
        <v>168</v>
      </c>
      <c r="B16" s="31" t="s">
        <v>169</v>
      </c>
      <c r="C16" s="31" t="s">
        <v>45</v>
      </c>
      <c r="D16" s="31">
        <v>68</v>
      </c>
      <c r="E16" s="31"/>
      <c r="F16" s="31"/>
      <c r="G16" s="31"/>
      <c r="H16" s="31"/>
      <c r="I16" s="31"/>
      <c r="J16" s="16"/>
      <c r="K16" s="16"/>
      <c r="L16" s="9"/>
    </row>
    <row r="17" spans="1:12" s="33" customFormat="1">
      <c r="A17" s="31" t="s">
        <v>174</v>
      </c>
      <c r="B17" s="31" t="s">
        <v>175</v>
      </c>
      <c r="C17" s="31" t="s">
        <v>45</v>
      </c>
      <c r="D17" s="31">
        <v>65.33</v>
      </c>
      <c r="E17" s="31"/>
      <c r="F17" s="31"/>
      <c r="G17" s="31"/>
      <c r="H17" s="31"/>
      <c r="I17" s="31"/>
      <c r="J17" s="16"/>
      <c r="K17" s="16"/>
      <c r="L17" s="9"/>
    </row>
    <row r="18" spans="1:12" s="33" customFormat="1">
      <c r="A18" s="31" t="s">
        <v>176</v>
      </c>
      <c r="B18" s="31" t="s">
        <v>177</v>
      </c>
      <c r="C18" s="31" t="s">
        <v>45</v>
      </c>
      <c r="D18" s="31">
        <v>62.33</v>
      </c>
      <c r="E18" s="31"/>
      <c r="F18" s="31"/>
      <c r="G18" s="31"/>
      <c r="H18" s="31"/>
      <c r="I18" s="31"/>
      <c r="J18" s="16"/>
      <c r="K18" s="16"/>
      <c r="L18" s="9"/>
    </row>
    <row r="19" spans="1:12" s="33" customFormat="1">
      <c r="A19" s="31" t="s">
        <v>178</v>
      </c>
      <c r="B19" s="31" t="s">
        <v>179</v>
      </c>
      <c r="C19" s="31" t="s">
        <v>45</v>
      </c>
      <c r="D19" s="31">
        <v>61</v>
      </c>
      <c r="E19" s="31"/>
      <c r="F19" s="31"/>
      <c r="G19" s="31"/>
      <c r="H19" s="31"/>
      <c r="I19" s="31"/>
      <c r="J19" s="16"/>
      <c r="K19" s="16"/>
      <c r="L19" s="9"/>
    </row>
    <row r="20" spans="1:12" s="33" customFormat="1">
      <c r="A20" s="31" t="s">
        <v>180</v>
      </c>
      <c r="B20" s="31" t="s">
        <v>181</v>
      </c>
      <c r="C20" s="31" t="s">
        <v>45</v>
      </c>
      <c r="D20" s="31">
        <v>59.33</v>
      </c>
      <c r="E20" s="31"/>
      <c r="F20" s="31"/>
      <c r="G20" s="31"/>
      <c r="H20" s="31"/>
      <c r="I20" s="31"/>
      <c r="J20" s="16"/>
      <c r="K20" s="16"/>
      <c r="L20" s="9"/>
    </row>
    <row r="21" spans="1:12" s="33" customFormat="1">
      <c r="A21" s="31" t="s">
        <v>182</v>
      </c>
      <c r="B21" s="31" t="s">
        <v>183</v>
      </c>
      <c r="C21" s="31" t="s">
        <v>184</v>
      </c>
      <c r="D21" s="31"/>
      <c r="E21" s="31">
        <v>58</v>
      </c>
      <c r="F21" s="31"/>
      <c r="G21" s="31"/>
      <c r="H21" s="31"/>
      <c r="I21" s="31"/>
      <c r="J21" s="16"/>
      <c r="K21" s="16"/>
      <c r="L21" s="9"/>
    </row>
    <row r="22" spans="1:12" s="33" customFormat="1">
      <c r="A22" s="31" t="s">
        <v>185</v>
      </c>
      <c r="B22" s="31" t="s">
        <v>179</v>
      </c>
      <c r="C22" s="31" t="s">
        <v>45</v>
      </c>
      <c r="D22" s="31">
        <v>56.67</v>
      </c>
      <c r="E22" s="31"/>
      <c r="F22" s="31"/>
      <c r="G22" s="31"/>
      <c r="H22" s="31"/>
      <c r="I22" s="31"/>
      <c r="J22" s="16"/>
      <c r="K22" s="16"/>
      <c r="L22" s="9"/>
    </row>
    <row r="23" spans="1:12" s="33" customFormat="1">
      <c r="A23" s="31" t="s">
        <v>118</v>
      </c>
      <c r="B23" s="31" t="s">
        <v>186</v>
      </c>
      <c r="C23" s="31" t="s">
        <v>187</v>
      </c>
      <c r="D23" s="31"/>
      <c r="E23" s="31">
        <v>48.67</v>
      </c>
      <c r="F23" s="31"/>
      <c r="G23" s="31"/>
      <c r="H23" s="31"/>
      <c r="I23" s="31"/>
      <c r="J23" s="16"/>
      <c r="K23" s="16"/>
      <c r="L23" s="9"/>
    </row>
    <row r="24" spans="1:12" s="33" customFormat="1">
      <c r="A24" s="31" t="s">
        <v>188</v>
      </c>
      <c r="B24" s="31" t="s">
        <v>186</v>
      </c>
      <c r="C24" s="31" t="s">
        <v>187</v>
      </c>
      <c r="D24" s="31"/>
      <c r="E24" s="31">
        <v>48</v>
      </c>
      <c r="F24" s="31"/>
      <c r="G24" s="31"/>
      <c r="H24" s="31"/>
      <c r="I24" s="31"/>
      <c r="J24" s="16"/>
      <c r="K24" s="16"/>
      <c r="L24" s="9"/>
    </row>
    <row r="25" spans="1:12" s="33" customFormat="1">
      <c r="A25" s="31" t="s">
        <v>189</v>
      </c>
      <c r="B25" s="31" t="s">
        <v>67</v>
      </c>
      <c r="C25" s="31" t="s">
        <v>128</v>
      </c>
      <c r="D25" s="31"/>
      <c r="E25" s="31"/>
      <c r="F25" s="31">
        <v>67.33</v>
      </c>
      <c r="G25" s="31"/>
      <c r="H25" s="31"/>
      <c r="I25" s="31"/>
      <c r="J25" s="16"/>
      <c r="K25" s="16"/>
      <c r="L25" s="9"/>
    </row>
    <row r="26" spans="1:12" s="33" customFormat="1">
      <c r="A26" s="31" t="s">
        <v>190</v>
      </c>
      <c r="B26" s="31" t="s">
        <v>191</v>
      </c>
      <c r="C26" s="31" t="s">
        <v>192</v>
      </c>
      <c r="D26" s="31"/>
      <c r="E26" s="31"/>
      <c r="F26" s="31">
        <v>62.66</v>
      </c>
      <c r="G26" s="31"/>
      <c r="H26" s="31"/>
      <c r="I26" s="31"/>
      <c r="J26" s="16"/>
      <c r="K26" s="16"/>
      <c r="L26" s="9"/>
    </row>
    <row r="27" spans="1:12" s="33" customFormat="1">
      <c r="A27" s="31" t="s">
        <v>83</v>
      </c>
      <c r="B27" s="31" t="s">
        <v>84</v>
      </c>
      <c r="C27" s="31" t="s">
        <v>66</v>
      </c>
      <c r="D27" s="31"/>
      <c r="E27" s="31"/>
      <c r="F27" s="31">
        <v>60.33</v>
      </c>
      <c r="G27" s="31"/>
      <c r="H27" s="31"/>
      <c r="I27" s="31"/>
      <c r="J27" s="16"/>
      <c r="K27" s="16"/>
      <c r="L27" s="9"/>
    </row>
    <row r="28" spans="1:12" s="33" customFormat="1">
      <c r="A28" s="31" t="s">
        <v>193</v>
      </c>
      <c r="B28" s="31" t="s">
        <v>194</v>
      </c>
      <c r="C28" s="31" t="s">
        <v>114</v>
      </c>
      <c r="D28" s="31"/>
      <c r="E28" s="31"/>
      <c r="F28" s="31">
        <v>60</v>
      </c>
      <c r="G28" s="31"/>
      <c r="H28" s="31"/>
      <c r="I28" s="31"/>
      <c r="J28" s="16"/>
      <c r="K28" s="16"/>
      <c r="L28" s="9"/>
    </row>
    <row r="29" spans="1:12" s="33" customFormat="1">
      <c r="A29" s="31" t="s">
        <v>197</v>
      </c>
      <c r="B29" s="31" t="s">
        <v>198</v>
      </c>
      <c r="C29" s="31" t="s">
        <v>192</v>
      </c>
      <c r="D29" s="31"/>
      <c r="E29" s="31"/>
      <c r="F29" s="31">
        <v>58</v>
      </c>
      <c r="G29" s="31"/>
      <c r="H29" s="31"/>
      <c r="I29" s="31"/>
      <c r="J29" s="17"/>
      <c r="K29" s="17"/>
      <c r="L29" s="9"/>
    </row>
    <row r="30" spans="1:12" s="33" customFormat="1">
      <c r="A30" s="31" t="s">
        <v>199</v>
      </c>
      <c r="B30" s="31" t="s">
        <v>200</v>
      </c>
      <c r="C30" s="31" t="s">
        <v>128</v>
      </c>
      <c r="D30" s="31"/>
      <c r="E30" s="31"/>
      <c r="F30" s="31"/>
      <c r="G30" s="31">
        <v>68.33</v>
      </c>
      <c r="H30" s="31"/>
      <c r="I30" s="31"/>
      <c r="J30" s="17"/>
      <c r="K30" s="17"/>
      <c r="L30" s="9"/>
    </row>
    <row r="31" spans="1:12" s="33" customFormat="1">
      <c r="A31" s="31" t="s">
        <v>203</v>
      </c>
      <c r="B31" s="31" t="s">
        <v>204</v>
      </c>
      <c r="C31" s="31" t="s">
        <v>128</v>
      </c>
      <c r="D31" s="31"/>
      <c r="E31" s="31"/>
      <c r="F31" s="31"/>
      <c r="G31" s="31">
        <v>64.67</v>
      </c>
      <c r="H31" s="31"/>
      <c r="I31" s="31"/>
      <c r="J31" s="16"/>
      <c r="K31" s="16"/>
      <c r="L31" s="9"/>
    </row>
    <row r="32" spans="1:12" s="33" customFormat="1">
      <c r="A32" s="31"/>
      <c r="B32" s="31"/>
      <c r="C32" s="31"/>
      <c r="D32" s="31"/>
      <c r="E32" s="31"/>
      <c r="F32" s="31"/>
      <c r="G32" s="31"/>
      <c r="H32" s="31"/>
      <c r="I32" s="31"/>
      <c r="J32" s="16"/>
      <c r="K32" s="16"/>
      <c r="L32" s="9"/>
    </row>
    <row r="33" spans="1:12" s="33" customFormat="1">
      <c r="A33" s="31"/>
      <c r="B33" s="31"/>
      <c r="C33" s="31"/>
      <c r="D33" s="31"/>
      <c r="E33" s="31"/>
      <c r="F33" s="31"/>
      <c r="G33" s="31"/>
      <c r="H33" s="31"/>
      <c r="I33" s="31"/>
      <c r="J33" s="16"/>
      <c r="K33" s="16"/>
      <c r="L33" s="9"/>
    </row>
    <row r="34" spans="1:12" s="33" customFormat="1"/>
  </sheetData>
  <sortState ref="A7:L11">
    <sortCondition descending="1" ref="K7:K11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"/>
  <sheetViews>
    <sheetView workbookViewId="0">
      <selection activeCell="K12" sqref="A12:K12"/>
    </sheetView>
  </sheetViews>
  <sheetFormatPr defaultColWidth="9.140625" defaultRowHeight="15"/>
  <cols>
    <col min="1" max="1" width="14.7109375" bestFit="1" customWidth="1"/>
    <col min="2" max="2" width="20.42578125" bestFit="1" customWidth="1"/>
    <col min="3" max="3" width="15.42578125" bestFit="1" customWidth="1"/>
    <col min="4" max="4" width="7.140625" bestFit="1" customWidth="1"/>
    <col min="5" max="5" width="13.140625" bestFit="1" customWidth="1"/>
    <col min="6" max="6" width="9.140625" bestFit="1" customWidth="1"/>
    <col min="7" max="7" width="8.5703125" bestFit="1" customWidth="1"/>
    <col min="8" max="8" width="11.5703125" bestFit="1" customWidth="1"/>
    <col min="9" max="9" width="17.7109375" bestFit="1" customWidth="1"/>
    <col min="10" max="10" width="12.85546875" customWidth="1"/>
    <col min="11" max="11" width="11.42578125" bestFit="1" customWidth="1"/>
  </cols>
  <sheetData>
    <row r="2" spans="1:11">
      <c r="A2" s="12" t="s">
        <v>205</v>
      </c>
      <c r="B2" s="13"/>
      <c r="G2" s="14"/>
    </row>
    <row r="3" spans="1:11">
      <c r="A3" s="12"/>
      <c r="B3" s="13"/>
    </row>
    <row r="4" spans="1:11">
      <c r="A4" s="12"/>
      <c r="B4" s="13"/>
    </row>
    <row r="5" spans="1:11">
      <c r="A5" s="5"/>
      <c r="B5" s="6"/>
      <c r="C5" s="4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</row>
    <row r="6" spans="1:11" s="7" customFormat="1" ht="53.25" customHeight="1">
      <c r="A6" s="11" t="s">
        <v>0</v>
      </c>
      <c r="B6" s="11" t="s">
        <v>1</v>
      </c>
      <c r="C6" s="11" t="s">
        <v>2</v>
      </c>
      <c r="D6" s="11" t="s">
        <v>54</v>
      </c>
      <c r="E6" s="11" t="s">
        <v>54</v>
      </c>
      <c r="F6" s="11" t="s">
        <v>54</v>
      </c>
      <c r="G6" s="11" t="s">
        <v>54</v>
      </c>
      <c r="H6" s="11" t="s">
        <v>54</v>
      </c>
      <c r="I6" s="11" t="s">
        <v>54</v>
      </c>
      <c r="J6" s="10" t="s">
        <v>219</v>
      </c>
      <c r="K6" s="10" t="s">
        <v>229</v>
      </c>
    </row>
    <row r="7" spans="1:11">
      <c r="A7" s="45" t="s">
        <v>206</v>
      </c>
      <c r="B7" s="45" t="s">
        <v>207</v>
      </c>
      <c r="C7" s="45" t="s">
        <v>45</v>
      </c>
      <c r="D7" s="45">
        <v>67</v>
      </c>
      <c r="E7" s="45"/>
      <c r="F7" s="45"/>
      <c r="G7" s="45"/>
      <c r="H7" s="45"/>
      <c r="I7" s="45"/>
      <c r="J7" s="48">
        <v>67</v>
      </c>
      <c r="K7" s="48">
        <v>3</v>
      </c>
    </row>
    <row r="8" spans="1:11" s="33" customFormat="1">
      <c r="A8" s="45" t="s">
        <v>208</v>
      </c>
      <c r="B8" s="45" t="s">
        <v>209</v>
      </c>
      <c r="C8" s="45" t="s">
        <v>210</v>
      </c>
      <c r="D8" s="45"/>
      <c r="E8" s="45">
        <v>66.66</v>
      </c>
      <c r="F8" s="45">
        <v>70.66</v>
      </c>
      <c r="G8" s="45">
        <v>76.5</v>
      </c>
      <c r="H8" s="45">
        <v>63.33</v>
      </c>
      <c r="I8" s="45">
        <v>69</v>
      </c>
      <c r="J8" s="54" t="s">
        <v>222</v>
      </c>
      <c r="K8" s="48">
        <v>1</v>
      </c>
    </row>
    <row r="9" spans="1:11">
      <c r="A9" s="1" t="s">
        <v>211</v>
      </c>
      <c r="B9" s="1" t="s">
        <v>175</v>
      </c>
      <c r="C9" s="1" t="s">
        <v>45</v>
      </c>
      <c r="D9" s="1">
        <v>63.33</v>
      </c>
      <c r="E9" s="1"/>
      <c r="F9" s="1"/>
      <c r="G9" s="1"/>
      <c r="H9" s="1"/>
      <c r="I9" s="1"/>
      <c r="J9" s="8"/>
      <c r="K9" s="8"/>
    </row>
    <row r="10" spans="1:11">
      <c r="A10" s="1" t="s">
        <v>212</v>
      </c>
      <c r="B10" s="1" t="s">
        <v>213</v>
      </c>
      <c r="C10" s="1" t="s">
        <v>45</v>
      </c>
      <c r="D10" s="1">
        <v>62.67</v>
      </c>
      <c r="E10" s="1"/>
      <c r="F10" s="1"/>
      <c r="G10" s="1"/>
      <c r="H10" s="1"/>
      <c r="I10" s="1"/>
      <c r="J10" s="8"/>
      <c r="K10" s="8"/>
    </row>
    <row r="11" spans="1:11">
      <c r="A11" s="1" t="s">
        <v>214</v>
      </c>
      <c r="B11" s="1" t="s">
        <v>215</v>
      </c>
      <c r="C11" s="1" t="s">
        <v>216</v>
      </c>
      <c r="D11" s="1"/>
      <c r="E11" s="1"/>
      <c r="F11" s="1">
        <v>62</v>
      </c>
      <c r="G11" s="1"/>
      <c r="H11" s="1"/>
      <c r="I11" s="1"/>
      <c r="J11" s="8"/>
      <c r="K11" s="8"/>
    </row>
    <row r="12" spans="1:11">
      <c r="A12" s="45" t="s">
        <v>217</v>
      </c>
      <c r="B12" s="45" t="s">
        <v>33</v>
      </c>
      <c r="C12" s="45" t="s">
        <v>49</v>
      </c>
      <c r="D12" s="45"/>
      <c r="E12" s="45"/>
      <c r="F12" s="45"/>
      <c r="G12" s="45"/>
      <c r="H12" s="45">
        <v>62.67</v>
      </c>
      <c r="I12" s="45">
        <v>61</v>
      </c>
      <c r="J12" s="48">
        <v>61.83</v>
      </c>
      <c r="K12" s="48">
        <v>2</v>
      </c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8"/>
      <c r="K13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Provisoire Club Elite</vt:lpstr>
      <vt:lpstr>Provisoire Club 1</vt:lpstr>
      <vt:lpstr>Provisoire Club 2</vt:lpstr>
      <vt:lpstr>Provisoire Club 3</vt:lpstr>
      <vt:lpstr>Poney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Grdstef</dc:creator>
  <cp:lastModifiedBy>Grdstef</cp:lastModifiedBy>
  <cp:lastPrinted>2016-04-06T18:01:30Z</cp:lastPrinted>
  <dcterms:created xsi:type="dcterms:W3CDTF">2016-03-30T16:32:55Z</dcterms:created>
  <dcterms:modified xsi:type="dcterms:W3CDTF">2016-06-28T14:38:54Z</dcterms:modified>
</cp:coreProperties>
</file>